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MATH" sheetId="1" r:id="rId1"/>
    <sheet name="SCIENCE" sheetId="2" r:id="rId2"/>
    <sheet name="SOCIAL STUDIES" sheetId="3" r:id="rId3"/>
    <sheet name="ELA" sheetId="4" r:id="rId4"/>
    <sheet name="PE" sheetId="5" r:id="rId5"/>
  </sheets>
  <calcPr calcId="145621"/>
</workbook>
</file>

<file path=xl/calcChain.xml><?xml version="1.0" encoding="utf-8"?>
<calcChain xmlns="http://schemas.openxmlformats.org/spreadsheetml/2006/main">
  <c r="P4" i="5" l="1"/>
  <c r="P5" i="5"/>
  <c r="P6" i="5"/>
  <c r="P7" i="5"/>
  <c r="P8" i="5"/>
  <c r="P9" i="5"/>
  <c r="P3" i="5"/>
  <c r="O4" i="5"/>
  <c r="O5" i="5"/>
  <c r="O6" i="5"/>
  <c r="O7" i="5"/>
  <c r="O8" i="5"/>
  <c r="O9" i="5"/>
  <c r="O3" i="5"/>
  <c r="L4" i="5"/>
  <c r="L5" i="5"/>
  <c r="L6" i="5"/>
  <c r="L7" i="5"/>
  <c r="L8" i="5"/>
  <c r="L9" i="5"/>
  <c r="L3" i="5"/>
  <c r="K4" i="5"/>
  <c r="K5" i="5"/>
  <c r="K6" i="5"/>
  <c r="K7" i="5"/>
  <c r="K8" i="5"/>
  <c r="K9" i="5"/>
  <c r="K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D4" i="5"/>
  <c r="D5" i="5"/>
  <c r="D6" i="5"/>
  <c r="D7" i="5"/>
  <c r="D8" i="5"/>
  <c r="D9" i="5"/>
  <c r="D3" i="5"/>
  <c r="F13" i="4"/>
  <c r="E13" i="4"/>
  <c r="B13" i="4"/>
  <c r="G12" i="4"/>
  <c r="G13" i="4" s="1"/>
  <c r="F12" i="4"/>
  <c r="E12" i="4"/>
  <c r="D12" i="4"/>
  <c r="D13" i="4" s="1"/>
  <c r="C12" i="4"/>
  <c r="C13" i="4" s="1"/>
  <c r="B12" i="4"/>
  <c r="L11" i="4"/>
  <c r="T9" i="4"/>
  <c r="U9" i="4" s="1"/>
  <c r="R9" i="4"/>
  <c r="S9" i="4" s="1"/>
  <c r="P9" i="4"/>
  <c r="Q9" i="4" s="1"/>
  <c r="L9" i="4"/>
  <c r="M9" i="4" s="1"/>
  <c r="N9" i="4" s="1"/>
  <c r="U8" i="4"/>
  <c r="T8" i="4"/>
  <c r="R8" i="4"/>
  <c r="S8" i="4" s="1"/>
  <c r="Q8" i="4"/>
  <c r="P8" i="4"/>
  <c r="L8" i="4"/>
  <c r="M8" i="4" s="1"/>
  <c r="N8" i="4" s="1"/>
  <c r="T7" i="4"/>
  <c r="U7" i="4" s="1"/>
  <c r="R7" i="4"/>
  <c r="S7" i="4" s="1"/>
  <c r="P7" i="4"/>
  <c r="Q7" i="4" s="1"/>
  <c r="M7" i="4"/>
  <c r="N7" i="4" s="1"/>
  <c r="L7" i="4"/>
  <c r="T6" i="4"/>
  <c r="U6" i="4" s="1"/>
  <c r="S6" i="4"/>
  <c r="R6" i="4"/>
  <c r="P6" i="4"/>
  <c r="Q6" i="4" s="1"/>
  <c r="L6" i="4"/>
  <c r="M6" i="4" s="1"/>
  <c r="N6" i="4" s="1"/>
  <c r="T5" i="4"/>
  <c r="U5" i="4" s="1"/>
  <c r="R5" i="4"/>
  <c r="S5" i="4" s="1"/>
  <c r="P5" i="4"/>
  <c r="Q5" i="4" s="1"/>
  <c r="L5" i="4"/>
  <c r="M5" i="4" s="1"/>
  <c r="N5" i="4" s="1"/>
  <c r="U4" i="4"/>
  <c r="T4" i="4"/>
  <c r="R4" i="4"/>
  <c r="S4" i="4" s="1"/>
  <c r="Q4" i="4"/>
  <c r="P4" i="4"/>
  <c r="L4" i="4"/>
  <c r="M4" i="4" s="1"/>
  <c r="N4" i="4" s="1"/>
  <c r="T3" i="4"/>
  <c r="U3" i="4" s="1"/>
  <c r="R3" i="4"/>
  <c r="S3" i="4" s="1"/>
  <c r="P3" i="4"/>
  <c r="Q3" i="4" s="1"/>
  <c r="M3" i="4"/>
  <c r="N3" i="4" s="1"/>
  <c r="L3" i="4"/>
  <c r="L4" i="3"/>
  <c r="L5" i="3"/>
  <c r="L6" i="3"/>
  <c r="L7" i="3"/>
  <c r="L8" i="3"/>
  <c r="L9" i="3"/>
  <c r="L3" i="3"/>
  <c r="L11" i="3"/>
  <c r="B11" i="5"/>
  <c r="C5" i="5" s="1"/>
  <c r="F11" i="5"/>
  <c r="J11" i="5"/>
  <c r="N11" i="5"/>
  <c r="G12" i="3"/>
  <c r="G13" i="3" s="1"/>
  <c r="F12" i="3"/>
  <c r="F13" i="3" s="1"/>
  <c r="E12" i="3"/>
  <c r="E13" i="3" s="1"/>
  <c r="D12" i="3"/>
  <c r="D13" i="3" s="1"/>
  <c r="C12" i="3"/>
  <c r="C13" i="3" s="1"/>
  <c r="B12" i="3"/>
  <c r="B13" i="3" s="1"/>
  <c r="T9" i="3"/>
  <c r="U9" i="3" s="1"/>
  <c r="R9" i="3"/>
  <c r="S9" i="3" s="1"/>
  <c r="P9" i="3"/>
  <c r="Q9" i="3" s="1"/>
  <c r="T8" i="3"/>
  <c r="U8" i="3" s="1"/>
  <c r="R8" i="3"/>
  <c r="S8" i="3" s="1"/>
  <c r="P8" i="3"/>
  <c r="Q8" i="3" s="1"/>
  <c r="T7" i="3"/>
  <c r="U7" i="3" s="1"/>
  <c r="R7" i="3"/>
  <c r="S7" i="3" s="1"/>
  <c r="P7" i="3"/>
  <c r="Q7" i="3" s="1"/>
  <c r="T6" i="3"/>
  <c r="U6" i="3" s="1"/>
  <c r="R6" i="3"/>
  <c r="S6" i="3" s="1"/>
  <c r="P6" i="3"/>
  <c r="Q6" i="3" s="1"/>
  <c r="T5" i="3"/>
  <c r="U5" i="3" s="1"/>
  <c r="R5" i="3"/>
  <c r="S5" i="3" s="1"/>
  <c r="P5" i="3"/>
  <c r="Q5" i="3" s="1"/>
  <c r="T4" i="3"/>
  <c r="U4" i="3" s="1"/>
  <c r="R4" i="3"/>
  <c r="S4" i="3" s="1"/>
  <c r="P4" i="3"/>
  <c r="Q4" i="3" s="1"/>
  <c r="T3" i="3"/>
  <c r="U3" i="3" s="1"/>
  <c r="R3" i="3"/>
  <c r="S3" i="3" s="1"/>
  <c r="P3" i="3"/>
  <c r="Q3" i="3" s="1"/>
  <c r="G13" i="2"/>
  <c r="F13" i="2"/>
  <c r="C13" i="2"/>
  <c r="B13" i="2"/>
  <c r="G12" i="2"/>
  <c r="F12" i="2"/>
  <c r="E12" i="2"/>
  <c r="E13" i="2" s="1"/>
  <c r="D12" i="2"/>
  <c r="D13" i="2" s="1"/>
  <c r="C12" i="2"/>
  <c r="B12" i="2"/>
  <c r="H11" i="2"/>
  <c r="P9" i="2"/>
  <c r="O9" i="2"/>
  <c r="M9" i="2"/>
  <c r="N9" i="2" s="1"/>
  <c r="L9" i="2"/>
  <c r="K9" i="2"/>
  <c r="H9" i="2"/>
  <c r="I9" i="2" s="1"/>
  <c r="P8" i="2"/>
  <c r="O8" i="2"/>
  <c r="M8" i="2"/>
  <c r="N8" i="2" s="1"/>
  <c r="L8" i="2"/>
  <c r="K8" i="2"/>
  <c r="H8" i="2"/>
  <c r="I8" i="2" s="1"/>
  <c r="P7" i="2"/>
  <c r="O7" i="2"/>
  <c r="M7" i="2"/>
  <c r="N7" i="2" s="1"/>
  <c r="L7" i="2"/>
  <c r="K7" i="2"/>
  <c r="H7" i="2"/>
  <c r="I7" i="2" s="1"/>
  <c r="P6" i="2"/>
  <c r="O6" i="2"/>
  <c r="M6" i="2"/>
  <c r="N6" i="2" s="1"/>
  <c r="L6" i="2"/>
  <c r="K6" i="2"/>
  <c r="H6" i="2"/>
  <c r="I6" i="2" s="1"/>
  <c r="P5" i="2"/>
  <c r="O5" i="2"/>
  <c r="M5" i="2"/>
  <c r="N5" i="2" s="1"/>
  <c r="L5" i="2"/>
  <c r="K5" i="2"/>
  <c r="H5" i="2"/>
  <c r="I5" i="2" s="1"/>
  <c r="P4" i="2"/>
  <c r="O4" i="2"/>
  <c r="M4" i="2"/>
  <c r="N4" i="2" s="1"/>
  <c r="L4" i="2"/>
  <c r="K4" i="2"/>
  <c r="H4" i="2"/>
  <c r="I4" i="2" s="1"/>
  <c r="P3" i="2"/>
  <c r="O3" i="2"/>
  <c r="M3" i="2"/>
  <c r="N3" i="2" s="1"/>
  <c r="L3" i="2"/>
  <c r="K3" i="2"/>
  <c r="H3" i="2"/>
  <c r="I3" i="2" s="1"/>
  <c r="P4" i="1"/>
  <c r="P5" i="1"/>
  <c r="P6" i="1"/>
  <c r="P7" i="1"/>
  <c r="P8" i="1"/>
  <c r="P9" i="1"/>
  <c r="P3" i="1"/>
  <c r="O4" i="1"/>
  <c r="O5" i="1"/>
  <c r="O6" i="1"/>
  <c r="O7" i="1"/>
  <c r="O8" i="1"/>
  <c r="O9" i="1"/>
  <c r="O3" i="1"/>
  <c r="N3" i="1"/>
  <c r="M4" i="1"/>
  <c r="M5" i="1"/>
  <c r="M6" i="1"/>
  <c r="M7" i="1"/>
  <c r="M8" i="1"/>
  <c r="N8" i="1" s="1"/>
  <c r="M9" i="1"/>
  <c r="M3" i="1"/>
  <c r="L3" i="1"/>
  <c r="K4" i="1"/>
  <c r="K5" i="1"/>
  <c r="K6" i="1"/>
  <c r="K7" i="1"/>
  <c r="K8" i="1"/>
  <c r="K9" i="1"/>
  <c r="L9" i="1" s="1"/>
  <c r="K3" i="1"/>
  <c r="H8" i="1"/>
  <c r="L8" i="1"/>
  <c r="H9" i="1"/>
  <c r="N9" i="1"/>
  <c r="B12" i="1"/>
  <c r="B13" i="1" s="1"/>
  <c r="G12" i="1"/>
  <c r="G13" i="1" s="1"/>
  <c r="F12" i="1"/>
  <c r="F13" i="1" s="1"/>
  <c r="E12" i="1"/>
  <c r="E13" i="1" s="1"/>
  <c r="D12" i="1"/>
  <c r="D13" i="1" s="1"/>
  <c r="C12" i="1"/>
  <c r="C13" i="1" s="1"/>
  <c r="H11" i="1"/>
  <c r="N7" i="1"/>
  <c r="L7" i="1"/>
  <c r="H7" i="1"/>
  <c r="I7" i="1" s="1"/>
  <c r="N6" i="1"/>
  <c r="L6" i="1"/>
  <c r="H6" i="1"/>
  <c r="I6" i="1" s="1"/>
  <c r="N5" i="1"/>
  <c r="L5" i="1"/>
  <c r="H5" i="1"/>
  <c r="I5" i="1" s="1"/>
  <c r="N4" i="1"/>
  <c r="L4" i="1"/>
  <c r="H4" i="1"/>
  <c r="I4" i="1" s="1"/>
  <c r="H3" i="1"/>
  <c r="I3" i="1" s="1"/>
  <c r="C8" i="5" l="1"/>
  <c r="C4" i="5"/>
  <c r="C7" i="5"/>
  <c r="C3" i="5"/>
  <c r="C6" i="5"/>
  <c r="C9" i="5"/>
  <c r="M7" i="3"/>
  <c r="N7" i="3" s="1"/>
  <c r="M8" i="3"/>
  <c r="N8" i="3" s="1"/>
  <c r="M9" i="3"/>
  <c r="N9" i="3" s="1"/>
  <c r="M3" i="3"/>
  <c r="N3" i="3" s="1"/>
  <c r="M4" i="3"/>
  <c r="N4" i="3" s="1"/>
  <c r="M5" i="3"/>
  <c r="N5" i="3" s="1"/>
  <c r="M6" i="3"/>
  <c r="N6" i="3" s="1"/>
  <c r="I8" i="1"/>
  <c r="I9" i="1"/>
</calcChain>
</file>

<file path=xl/sharedStrings.xml><?xml version="1.0" encoding="utf-8"?>
<sst xmlns="http://schemas.openxmlformats.org/spreadsheetml/2006/main" count="480" uniqueCount="120">
  <si>
    <t>Question #1 Reflection</t>
  </si>
  <si>
    <t>Question #2 Reflection</t>
  </si>
  <si>
    <t>Question #3 Reflection</t>
  </si>
  <si>
    <t>Question #4 Reflection</t>
  </si>
  <si>
    <t>Question #5 Reflection</t>
  </si>
  <si>
    <t>Question #6 Reflection</t>
  </si>
  <si>
    <t>Did you earn what you thought you would earn for your grade? Were you expecting better or worse? Why?</t>
  </si>
  <si>
    <t>As you prepare for future assessments, LIST THREE THINGS that you will do to help you better prepare or continue to prepare for assessments</t>
  </si>
  <si>
    <t>Do you plan to retest?</t>
  </si>
  <si>
    <t>Achim, Jamicyn</t>
  </si>
  <si>
    <t>I Got Full Credit for the Question</t>
  </si>
  <si>
    <t>I Got Full Credit for this Question</t>
  </si>
  <si>
    <t>yea... i did fine</t>
  </si>
  <si>
    <t>study pay attention and work more</t>
  </si>
  <si>
    <t>No, I did as well as I could</t>
  </si>
  <si>
    <t>Berl, Michaela Rae</t>
  </si>
  <si>
    <t>Borden, Emma</t>
  </si>
  <si>
    <t>I earned  this grade because I studied hard for this grade.</t>
  </si>
  <si>
    <t xml:space="preserve">1:Study               2:Study with friends                  3:Study with teacher </t>
  </si>
  <si>
    <t>Brown, Marion</t>
  </si>
  <si>
    <t xml:space="preserve">I definitely did better then I thought I would've but I still think I could've done better. </t>
  </si>
  <si>
    <t>Study, Pay Attention, Finish All Class Work.</t>
  </si>
  <si>
    <t>Casaverde, Samuel</t>
  </si>
  <si>
    <t>no I thought I was going to get worse</t>
  </si>
  <si>
    <t>Study do review sheet</t>
  </si>
  <si>
    <t>Greene, Samuel</t>
  </si>
  <si>
    <t>I'll do my very best to study</t>
  </si>
  <si>
    <t>Grimm, Ryan</t>
  </si>
  <si>
    <t>Study more
not rush
try harder</t>
  </si>
  <si>
    <t>Possible Points</t>
  </si>
  <si>
    <t>Class Average</t>
  </si>
  <si>
    <t>% Class Average</t>
  </si>
  <si>
    <t>Total Points</t>
  </si>
  <si>
    <t>% Score</t>
  </si>
  <si>
    <t>Determining Functions (PTS)</t>
  </si>
  <si>
    <t>Determining Functions (%)</t>
  </si>
  <si>
    <t>Domain and Range (%)</t>
  </si>
  <si>
    <t>Domain and Range (Pts)</t>
  </si>
  <si>
    <t>Graphing Functions (%)</t>
  </si>
  <si>
    <t>Graphing Functions (PTS)</t>
  </si>
  <si>
    <t>I made a silly mistake</t>
  </si>
  <si>
    <t>I didn't do what I should have</t>
  </si>
  <si>
    <t>I made a vocabulary mistake</t>
  </si>
  <si>
    <t>I didn't follow directions</t>
  </si>
  <si>
    <t>I Aced This Test</t>
  </si>
  <si>
    <t>Yes, I Need to Retest</t>
  </si>
  <si>
    <t>I earned  this grade because I didn't study hard for this test</t>
  </si>
  <si>
    <t>I did not understand the concepts for this question</t>
  </si>
  <si>
    <t>I was not sure what the question was asking me to do</t>
  </si>
  <si>
    <t>I got stuck on the first part and couldn't finish the question</t>
  </si>
  <si>
    <t>I couldn't get started on this question</t>
  </si>
  <si>
    <t>I didn't answer the whole question</t>
  </si>
  <si>
    <t>Cell Structures (PTS)</t>
  </si>
  <si>
    <t>Cell Structures (%)</t>
  </si>
  <si>
    <t>Animal Cell (PTS)</t>
  </si>
  <si>
    <t>Animal Cell (%)</t>
  </si>
  <si>
    <t>Plant Cell (Pts)</t>
  </si>
  <si>
    <t>Plant Cell (%)</t>
  </si>
  <si>
    <t>CR1 Claim</t>
  </si>
  <si>
    <t>CR1 Evidence</t>
  </si>
  <si>
    <t>CR1 Interpretation</t>
  </si>
  <si>
    <t>Executive Branch (PTS)</t>
  </si>
  <si>
    <t>Executive Branch (%)</t>
  </si>
  <si>
    <t>Legislative Branch (PTS)</t>
  </si>
  <si>
    <t>Legislative Branch (%)</t>
  </si>
  <si>
    <t>Judicial Branch (Pts)</t>
  </si>
  <si>
    <t>Judicial Branch (%)</t>
  </si>
  <si>
    <t>CR1 Claim Reflection</t>
  </si>
  <si>
    <t>CR1 Evidence Reflection</t>
  </si>
  <si>
    <t>CR1 Interpretation Reflection</t>
  </si>
  <si>
    <t>I got a 4 on the rubric because…</t>
  </si>
  <si>
    <t>I got a 5 on the rubric because…</t>
  </si>
  <si>
    <t>I got a 3 on the rubric because…</t>
  </si>
  <si>
    <t>Inference (PTS)</t>
  </si>
  <si>
    <t>Inference (%)</t>
  </si>
  <si>
    <t>Vocabulary (PTS)</t>
  </si>
  <si>
    <t>Vocabulary (%)</t>
  </si>
  <si>
    <t>Comprehension (Pts)</t>
  </si>
  <si>
    <t>Comprehension (%)</t>
  </si>
  <si>
    <t>40 YD</t>
  </si>
  <si>
    <t>PushUP</t>
  </si>
  <si>
    <t>SitUp</t>
  </si>
  <si>
    <t>Flex Arm Hang</t>
  </si>
  <si>
    <t>Mile</t>
  </si>
  <si>
    <t>6:32</t>
  </si>
  <si>
    <t>6:47</t>
  </si>
  <si>
    <t>5:45</t>
  </si>
  <si>
    <t>5:59</t>
  </si>
  <si>
    <t>7:23</t>
  </si>
  <si>
    <t>5:23</t>
  </si>
  <si>
    <t>7:01</t>
  </si>
  <si>
    <t>6:21</t>
  </si>
  <si>
    <t>40 YD Class Average</t>
  </si>
  <si>
    <t>40 YD Goal</t>
  </si>
  <si>
    <t>PushUP Class Average</t>
  </si>
  <si>
    <t>PushUP Goal</t>
  </si>
  <si>
    <t>SitUp Class Average</t>
  </si>
  <si>
    <t>Flex Arm Hang Class Average</t>
  </si>
  <si>
    <t>Mile Class Average</t>
  </si>
  <si>
    <t>Mile Goal</t>
  </si>
  <si>
    <t>Flex Arm Hang Goal</t>
  </si>
  <si>
    <t>SitUp Goal</t>
  </si>
  <si>
    <t>6:25</t>
  </si>
  <si>
    <t>6:40</t>
  </si>
  <si>
    <t>5:50</t>
  </si>
  <si>
    <t>5:35</t>
  </si>
  <si>
    <t>7:10</t>
  </si>
  <si>
    <t>5:15</t>
  </si>
  <si>
    <t>6:50</t>
  </si>
  <si>
    <t>Your Individual Goal</t>
  </si>
  <si>
    <t>40 Yard Dash</t>
  </si>
  <si>
    <t>Push-Ups</t>
  </si>
  <si>
    <t>Mile Run and SitUps</t>
  </si>
  <si>
    <t>How are you going to get there?</t>
  </si>
  <si>
    <t>Follow my fitness plan</t>
  </si>
  <si>
    <t>Choose to go to fitness room to work on upper body strength</t>
  </si>
  <si>
    <t>Eat Healthier to lose 10 pounds</t>
  </si>
  <si>
    <t>Work on upper body stength at home in my basement</t>
  </si>
  <si>
    <t>Push myself when it gets hard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</si>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</sst>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 readingOrder="1"/>
    </xf>
    <xf numFmtId="0" fontId="0" fillId="0" borderId="0" xfId="0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workbookViewId="0"/>
  </sheetViews>
  <sheetFormatPr defaultRowHeight="15" customHeight="1" x14ac:dyDescent="0.25"/>
  <cols>
    <col min="1" max="1" width="22.7109375" customWidth="1"/>
    <col min="2" max="7" width="5.7109375" customWidth="1"/>
    <col min="8" max="8" width="12" customWidth="1"/>
    <col min="9" max="9" width="9.140625" customWidth="1"/>
    <col min="10" max="10" width="6.7109375" customWidth="1"/>
    <col min="11" max="11" width="6" customWidth="1"/>
    <col min="12" max="12" width="24.85546875" customWidth="1"/>
    <col min="13" max="13" width="6.140625" customWidth="1"/>
    <col min="14" max="14" width="23" customWidth="1"/>
    <col min="15" max="15" width="6.140625" customWidth="1"/>
    <col min="16" max="16" width="23" customWidth="1"/>
    <col min="17" max="17" width="9.140625" customWidth="1"/>
  </cols>
  <sheetData>
    <row r="1" spans="1:28" s="7" customFormat="1" ht="15" customHeight="1" x14ac:dyDescent="0.25">
      <c r="A1" s="1" t="s">
        <v>119</v>
      </c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7" t="s">
        <v>32</v>
      </c>
      <c r="I1" s="7" t="s">
        <v>33</v>
      </c>
      <c r="K1" s="12" t="s">
        <v>34</v>
      </c>
      <c r="L1" s="3" t="s">
        <v>35</v>
      </c>
      <c r="M1" s="12" t="s">
        <v>39</v>
      </c>
      <c r="N1" s="3" t="s">
        <v>38</v>
      </c>
      <c r="O1" s="12" t="s">
        <v>37</v>
      </c>
      <c r="P1" s="3" t="s">
        <v>36</v>
      </c>
      <c r="R1" s="7" t="s">
        <v>0</v>
      </c>
      <c r="S1" s="7" t="s">
        <v>1</v>
      </c>
      <c r="T1" s="7" t="s">
        <v>2</v>
      </c>
      <c r="U1" s="7" t="s">
        <v>3</v>
      </c>
      <c r="V1" s="7" t="s">
        <v>4</v>
      </c>
      <c r="W1" s="7" t="s">
        <v>5</v>
      </c>
      <c r="X1" s="7" t="s">
        <v>6</v>
      </c>
      <c r="Y1" s="7" t="s">
        <v>7</v>
      </c>
      <c r="Z1" s="7" t="s">
        <v>8</v>
      </c>
    </row>
    <row r="3" spans="1:28" ht="15" customHeight="1" x14ac:dyDescent="0.25">
      <c r="A3" s="4" t="s">
        <v>9</v>
      </c>
      <c r="B3" s="5">
        <v>1</v>
      </c>
      <c r="C3" s="6">
        <v>2</v>
      </c>
      <c r="D3" s="7">
        <v>4</v>
      </c>
      <c r="E3" s="6">
        <v>2</v>
      </c>
      <c r="F3" s="6">
        <v>1</v>
      </c>
      <c r="G3" s="6">
        <v>4</v>
      </c>
      <c r="H3" s="7">
        <f t="shared" ref="H3:H9" si="0">SUM(B3:G3)</f>
        <v>14</v>
      </c>
      <c r="I3" s="7">
        <f t="shared" ref="I3:I9" si="1">H3/H$11*100</f>
        <v>70</v>
      </c>
      <c r="K3" s="8">
        <f>B3+D3</f>
        <v>5</v>
      </c>
      <c r="L3" s="8">
        <f>ROUND(K3/6*100,0)</f>
        <v>83</v>
      </c>
      <c r="M3" s="8">
        <f>C3+E3</f>
        <v>4</v>
      </c>
      <c r="N3" s="8">
        <f>ROUND(M3/8*100,0)</f>
        <v>50</v>
      </c>
      <c r="O3" s="8">
        <f>F3+G3</f>
        <v>5</v>
      </c>
      <c r="P3" s="8">
        <f>ROUND(O3/6*100,0)</f>
        <v>83</v>
      </c>
      <c r="Q3" s="9"/>
      <c r="R3" s="11" t="s">
        <v>40</v>
      </c>
      <c r="S3" s="11" t="s">
        <v>41</v>
      </c>
      <c r="T3" s="11" t="s">
        <v>10</v>
      </c>
      <c r="U3" s="11" t="s">
        <v>42</v>
      </c>
      <c r="V3" s="11" t="s">
        <v>43</v>
      </c>
      <c r="W3" s="11" t="s">
        <v>11</v>
      </c>
      <c r="X3" s="11" t="s">
        <v>12</v>
      </c>
      <c r="Y3" s="11" t="s">
        <v>13</v>
      </c>
      <c r="Z3" s="11" t="s">
        <v>14</v>
      </c>
      <c r="AA3" s="11"/>
      <c r="AB3" s="11"/>
    </row>
    <row r="4" spans="1:28" ht="15" customHeight="1" x14ac:dyDescent="0.25">
      <c r="A4" s="4" t="s">
        <v>15</v>
      </c>
      <c r="B4" s="10">
        <v>2</v>
      </c>
      <c r="C4" s="6">
        <v>5</v>
      </c>
      <c r="D4" s="7">
        <v>4</v>
      </c>
      <c r="E4" s="6">
        <v>3</v>
      </c>
      <c r="F4" s="6">
        <v>2</v>
      </c>
      <c r="G4" s="6">
        <v>4</v>
      </c>
      <c r="H4" s="7">
        <f t="shared" si="0"/>
        <v>20</v>
      </c>
      <c r="I4" s="7">
        <f t="shared" si="1"/>
        <v>100</v>
      </c>
      <c r="K4" s="8">
        <f t="shared" ref="K4:K9" si="2">B4+D4</f>
        <v>6</v>
      </c>
      <c r="L4" s="8">
        <f t="shared" ref="L4:L9" si="3">ROUND(K4/6*100,0)</f>
        <v>100</v>
      </c>
      <c r="M4" s="8">
        <f t="shared" ref="M4:M9" si="4">C4+E4</f>
        <v>8</v>
      </c>
      <c r="N4" s="8">
        <f t="shared" ref="N4:N9" si="5">ROUND(M4/8*100,0)</f>
        <v>100</v>
      </c>
      <c r="O4" s="8">
        <f t="shared" ref="O4:O9" si="6">F4+G4</f>
        <v>6</v>
      </c>
      <c r="P4" s="8">
        <f t="shared" ref="P4:P9" si="7">ROUND(O4/6*100,0)</f>
        <v>100</v>
      </c>
      <c r="Q4" s="9"/>
      <c r="R4" s="11" t="s">
        <v>11</v>
      </c>
      <c r="S4" s="11" t="s">
        <v>11</v>
      </c>
      <c r="T4" s="11" t="s">
        <v>11</v>
      </c>
      <c r="U4" s="11" t="s">
        <v>11</v>
      </c>
      <c r="V4" s="11" t="s">
        <v>11</v>
      </c>
      <c r="W4" s="11" t="s">
        <v>11</v>
      </c>
      <c r="X4" s="11" t="s">
        <v>44</v>
      </c>
      <c r="Y4" s="11" t="s">
        <v>21</v>
      </c>
      <c r="Z4" s="11" t="s">
        <v>14</v>
      </c>
      <c r="AA4" s="11"/>
      <c r="AB4" s="11"/>
    </row>
    <row r="5" spans="1:28" ht="15" customHeight="1" x14ac:dyDescent="0.25">
      <c r="A5" s="4" t="s">
        <v>16</v>
      </c>
      <c r="B5" s="5">
        <v>1</v>
      </c>
      <c r="C5" s="6">
        <v>0</v>
      </c>
      <c r="D5" s="7">
        <v>1</v>
      </c>
      <c r="E5" s="6">
        <v>3</v>
      </c>
      <c r="F5" s="6">
        <v>1</v>
      </c>
      <c r="G5" s="6">
        <v>0</v>
      </c>
      <c r="H5" s="7">
        <f t="shared" si="0"/>
        <v>6</v>
      </c>
      <c r="I5" s="7">
        <f t="shared" si="1"/>
        <v>30</v>
      </c>
      <c r="K5" s="8">
        <f t="shared" si="2"/>
        <v>2</v>
      </c>
      <c r="L5" s="8">
        <f t="shared" si="3"/>
        <v>33</v>
      </c>
      <c r="M5" s="8">
        <f t="shared" si="4"/>
        <v>3</v>
      </c>
      <c r="N5" s="8">
        <f t="shared" si="5"/>
        <v>38</v>
      </c>
      <c r="O5" s="8">
        <f t="shared" si="6"/>
        <v>1</v>
      </c>
      <c r="P5" s="8">
        <f t="shared" si="7"/>
        <v>17</v>
      </c>
      <c r="Q5" s="9"/>
      <c r="R5" s="11" t="s">
        <v>42</v>
      </c>
      <c r="S5" s="11" t="s">
        <v>50</v>
      </c>
      <c r="T5" s="11" t="s">
        <v>48</v>
      </c>
      <c r="U5" s="11" t="s">
        <v>10</v>
      </c>
      <c r="V5" s="11" t="s">
        <v>42</v>
      </c>
      <c r="W5" s="11" t="s">
        <v>47</v>
      </c>
      <c r="X5" s="11" t="s">
        <v>17</v>
      </c>
      <c r="Y5" s="11" t="s">
        <v>18</v>
      </c>
      <c r="Z5" s="11" t="s">
        <v>45</v>
      </c>
      <c r="AA5" s="11"/>
      <c r="AB5" s="11"/>
    </row>
    <row r="6" spans="1:28" ht="15" customHeight="1" x14ac:dyDescent="0.25">
      <c r="A6" s="4" t="s">
        <v>19</v>
      </c>
      <c r="B6" s="10">
        <v>2</v>
      </c>
      <c r="C6" s="6">
        <v>4</v>
      </c>
      <c r="D6" s="7">
        <v>0</v>
      </c>
      <c r="E6" s="6">
        <v>3</v>
      </c>
      <c r="F6" s="6">
        <v>2</v>
      </c>
      <c r="G6" s="6">
        <v>4</v>
      </c>
      <c r="H6" s="7">
        <f t="shared" si="0"/>
        <v>15</v>
      </c>
      <c r="I6" s="7">
        <f t="shared" si="1"/>
        <v>75</v>
      </c>
      <c r="K6" s="8">
        <f t="shared" si="2"/>
        <v>2</v>
      </c>
      <c r="L6" s="8">
        <f t="shared" si="3"/>
        <v>33</v>
      </c>
      <c r="M6" s="8">
        <f t="shared" si="4"/>
        <v>7</v>
      </c>
      <c r="N6" s="8">
        <f t="shared" si="5"/>
        <v>88</v>
      </c>
      <c r="O6" s="8">
        <f t="shared" si="6"/>
        <v>6</v>
      </c>
      <c r="P6" s="8">
        <f t="shared" si="7"/>
        <v>100</v>
      </c>
      <c r="Q6" s="9"/>
      <c r="R6" s="11" t="s">
        <v>10</v>
      </c>
      <c r="S6" s="11" t="s">
        <v>40</v>
      </c>
      <c r="T6" s="11" t="s">
        <v>48</v>
      </c>
      <c r="U6" s="11" t="s">
        <v>10</v>
      </c>
      <c r="V6" s="11" t="s">
        <v>11</v>
      </c>
      <c r="W6" s="11" t="s">
        <v>11</v>
      </c>
      <c r="X6" s="11" t="s">
        <v>20</v>
      </c>
      <c r="Y6" s="11" t="s">
        <v>21</v>
      </c>
      <c r="Z6" s="11" t="s">
        <v>14</v>
      </c>
      <c r="AA6" s="11"/>
      <c r="AB6" s="11"/>
    </row>
    <row r="7" spans="1:28" ht="15" customHeight="1" x14ac:dyDescent="0.25">
      <c r="A7" s="4" t="s">
        <v>22</v>
      </c>
      <c r="B7" s="10">
        <v>2</v>
      </c>
      <c r="C7" s="6">
        <v>3</v>
      </c>
      <c r="D7" s="7">
        <v>4</v>
      </c>
      <c r="E7" s="6">
        <v>3</v>
      </c>
      <c r="F7" s="6">
        <v>2</v>
      </c>
      <c r="G7" s="6">
        <v>4</v>
      </c>
      <c r="H7" s="7">
        <f t="shared" si="0"/>
        <v>18</v>
      </c>
      <c r="I7" s="7">
        <f t="shared" si="1"/>
        <v>90</v>
      </c>
      <c r="K7" s="8">
        <f t="shared" si="2"/>
        <v>6</v>
      </c>
      <c r="L7" s="8">
        <f t="shared" si="3"/>
        <v>100</v>
      </c>
      <c r="M7" s="8">
        <f t="shared" si="4"/>
        <v>6</v>
      </c>
      <c r="N7" s="8">
        <f t="shared" si="5"/>
        <v>75</v>
      </c>
      <c r="O7" s="8">
        <f t="shared" si="6"/>
        <v>6</v>
      </c>
      <c r="P7" s="8">
        <f t="shared" si="7"/>
        <v>100</v>
      </c>
      <c r="Q7" s="9"/>
      <c r="R7" s="11" t="s">
        <v>10</v>
      </c>
      <c r="S7" s="11" t="s">
        <v>51</v>
      </c>
      <c r="T7" s="11" t="s">
        <v>10</v>
      </c>
      <c r="U7" s="11" t="s">
        <v>10</v>
      </c>
      <c r="V7" s="11" t="s">
        <v>11</v>
      </c>
      <c r="W7" s="11" t="s">
        <v>11</v>
      </c>
      <c r="X7" s="11" t="s">
        <v>23</v>
      </c>
      <c r="Y7" s="11" t="s">
        <v>24</v>
      </c>
      <c r="Z7" s="11" t="s">
        <v>14</v>
      </c>
      <c r="AA7" s="11"/>
      <c r="AB7" s="11"/>
    </row>
    <row r="8" spans="1:28" ht="15" customHeight="1" x14ac:dyDescent="0.25">
      <c r="A8" s="4" t="s">
        <v>25</v>
      </c>
      <c r="B8" s="10">
        <v>0</v>
      </c>
      <c r="C8" s="6">
        <v>0</v>
      </c>
      <c r="D8" s="7">
        <v>3</v>
      </c>
      <c r="E8" s="6">
        <v>3</v>
      </c>
      <c r="F8" s="6">
        <v>2</v>
      </c>
      <c r="G8" s="6">
        <v>4</v>
      </c>
      <c r="H8" s="7">
        <f t="shared" si="0"/>
        <v>12</v>
      </c>
      <c r="I8" s="7">
        <f t="shared" si="1"/>
        <v>60</v>
      </c>
      <c r="K8" s="8">
        <f t="shared" si="2"/>
        <v>3</v>
      </c>
      <c r="L8" s="8">
        <f t="shared" si="3"/>
        <v>50</v>
      </c>
      <c r="M8" s="8">
        <f t="shared" si="4"/>
        <v>3</v>
      </c>
      <c r="N8" s="8">
        <f t="shared" si="5"/>
        <v>38</v>
      </c>
      <c r="O8" s="8">
        <f t="shared" si="6"/>
        <v>6</v>
      </c>
      <c r="P8" s="8">
        <f t="shared" si="7"/>
        <v>100</v>
      </c>
      <c r="Q8" s="9"/>
      <c r="R8" s="11" t="s">
        <v>43</v>
      </c>
      <c r="S8" s="11" t="s">
        <v>49</v>
      </c>
      <c r="T8" s="11" t="s">
        <v>40</v>
      </c>
      <c r="U8" s="11" t="s">
        <v>10</v>
      </c>
      <c r="V8" s="11" t="s">
        <v>11</v>
      </c>
      <c r="W8" s="11" t="s">
        <v>11</v>
      </c>
      <c r="X8" s="11" t="s">
        <v>46</v>
      </c>
      <c r="Y8" s="11" t="s">
        <v>26</v>
      </c>
      <c r="Z8" s="11" t="s">
        <v>45</v>
      </c>
      <c r="AA8" s="11"/>
      <c r="AB8" s="11"/>
    </row>
    <row r="9" spans="1:28" ht="15" customHeight="1" x14ac:dyDescent="0.25">
      <c r="A9" s="4" t="s">
        <v>27</v>
      </c>
      <c r="B9" s="10">
        <v>2</v>
      </c>
      <c r="C9" s="6">
        <v>5</v>
      </c>
      <c r="D9" s="7">
        <v>4</v>
      </c>
      <c r="E9" s="6">
        <v>2</v>
      </c>
      <c r="F9" s="6">
        <v>2</v>
      </c>
      <c r="G9" s="6">
        <v>4</v>
      </c>
      <c r="H9" s="7">
        <f t="shared" si="0"/>
        <v>19</v>
      </c>
      <c r="I9" s="7">
        <f t="shared" si="1"/>
        <v>95</v>
      </c>
      <c r="K9" s="8">
        <f t="shared" si="2"/>
        <v>6</v>
      </c>
      <c r="L9" s="8">
        <f t="shared" si="3"/>
        <v>100</v>
      </c>
      <c r="M9" s="8">
        <f t="shared" si="4"/>
        <v>7</v>
      </c>
      <c r="N9" s="8">
        <f t="shared" si="5"/>
        <v>88</v>
      </c>
      <c r="O9" s="8">
        <f t="shared" si="6"/>
        <v>6</v>
      </c>
      <c r="P9" s="8">
        <f t="shared" si="7"/>
        <v>100</v>
      </c>
      <c r="Q9" s="9"/>
      <c r="R9" s="11" t="s">
        <v>10</v>
      </c>
      <c r="S9" s="11" t="s">
        <v>10</v>
      </c>
      <c r="T9" s="11" t="s">
        <v>10</v>
      </c>
      <c r="U9" s="11" t="s">
        <v>41</v>
      </c>
      <c r="V9" s="11" t="s">
        <v>11</v>
      </c>
      <c r="W9" s="11" t="s">
        <v>11</v>
      </c>
      <c r="X9" s="11" t="s">
        <v>17</v>
      </c>
      <c r="Y9" s="11" t="s">
        <v>28</v>
      </c>
      <c r="Z9" s="11" t="s">
        <v>14</v>
      </c>
      <c r="AA9" s="11"/>
      <c r="AB9" s="11"/>
    </row>
    <row r="11" spans="1:28" ht="15" customHeight="1" x14ac:dyDescent="0.25">
      <c r="A11" s="4" t="s">
        <v>29</v>
      </c>
      <c r="B11">
        <v>2</v>
      </c>
      <c r="C11">
        <v>5</v>
      </c>
      <c r="D11">
        <v>4</v>
      </c>
      <c r="E11">
        <v>3</v>
      </c>
      <c r="F11">
        <v>2</v>
      </c>
      <c r="G11">
        <v>4</v>
      </c>
      <c r="H11">
        <f>SUM(B11:G11)</f>
        <v>20</v>
      </c>
    </row>
    <row r="12" spans="1:28" ht="15" customHeight="1" x14ac:dyDescent="0.25">
      <c r="A12" s="4" t="s">
        <v>30</v>
      </c>
      <c r="B12">
        <f t="shared" ref="B12:G12" si="8">AVERAGE(B3:B9)</f>
        <v>1.4285714285714286</v>
      </c>
      <c r="C12">
        <f t="shared" si="8"/>
        <v>2.7142857142857144</v>
      </c>
      <c r="D12">
        <f t="shared" si="8"/>
        <v>2.8571428571428572</v>
      </c>
      <c r="E12">
        <f t="shared" si="8"/>
        <v>2.7142857142857144</v>
      </c>
      <c r="F12">
        <f t="shared" si="8"/>
        <v>1.7142857142857142</v>
      </c>
      <c r="G12">
        <f t="shared" si="8"/>
        <v>3.4285714285714284</v>
      </c>
    </row>
    <row r="13" spans="1:28" ht="15" customHeight="1" x14ac:dyDescent="0.25">
      <c r="A13" s="4" t="s">
        <v>31</v>
      </c>
      <c r="B13">
        <f>B12/B11*100</f>
        <v>71.428571428571431</v>
      </c>
      <c r="C13">
        <f>C12/C11*100</f>
        <v>54.285714285714292</v>
      </c>
      <c r="D13">
        <f t="shared" ref="D13:G13" si="9">D12/D11*100</f>
        <v>71.428571428571431</v>
      </c>
      <c r="E13">
        <f t="shared" si="9"/>
        <v>90.476190476190482</v>
      </c>
      <c r="F13">
        <f t="shared" si="9"/>
        <v>85.714285714285708</v>
      </c>
      <c r="G13">
        <f t="shared" si="9"/>
        <v>85.714285714285708</v>
      </c>
    </row>
    <row r="15" spans="1:28" ht="15" customHeight="1" x14ac:dyDescent="0.25">
      <c r="C15" s="7"/>
      <c r="D15" s="7"/>
      <c r="E15" s="7"/>
      <c r="F15" s="7"/>
      <c r="G15" s="7"/>
    </row>
    <row r="16" spans="1:28" ht="15" customHeight="1" x14ac:dyDescent="0.25">
      <c r="C16" s="7"/>
      <c r="D16" s="7"/>
      <c r="E16" s="7"/>
      <c r="F16" s="7"/>
      <c r="G16" s="7"/>
    </row>
    <row r="45" spans="3:9" ht="15" customHeight="1" x14ac:dyDescent="0.25">
      <c r="C45" s="7"/>
      <c r="D45" s="7"/>
      <c r="E45" s="6"/>
      <c r="F45" s="6"/>
      <c r="G45" s="6"/>
      <c r="H45" s="7"/>
      <c r="I4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workbookViewId="0"/>
  </sheetViews>
  <sheetFormatPr defaultRowHeight="15" x14ac:dyDescent="0.25"/>
  <cols>
    <col min="1" max="1" width="22.7109375" customWidth="1"/>
    <col min="2" max="7" width="5.7109375" customWidth="1"/>
    <col min="8" max="8" width="12" customWidth="1"/>
    <col min="9" max="9" width="9.140625" customWidth="1"/>
    <col min="10" max="10" width="6.7109375" customWidth="1"/>
    <col min="11" max="11" width="6" customWidth="1"/>
    <col min="12" max="12" width="24.85546875" customWidth="1"/>
    <col min="13" max="13" width="6.140625" customWidth="1"/>
    <col min="14" max="14" width="23" customWidth="1"/>
    <col min="15" max="15" width="6.140625" customWidth="1"/>
    <col min="16" max="16" width="23" customWidth="1"/>
    <col min="17" max="17" width="9.140625" customWidth="1"/>
  </cols>
  <sheetData>
    <row r="1" spans="1:28" s="7" customFormat="1" ht="15" customHeight="1" x14ac:dyDescent="0.25">
      <c r="A1" s="1" t="s">
        <v>119</v>
      </c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7" t="s">
        <v>32</v>
      </c>
      <c r="I1" s="7" t="s">
        <v>33</v>
      </c>
      <c r="K1" s="12" t="s">
        <v>52</v>
      </c>
      <c r="L1" s="3" t="s">
        <v>53</v>
      </c>
      <c r="M1" s="12" t="s">
        <v>54</v>
      </c>
      <c r="N1" s="3" t="s">
        <v>55</v>
      </c>
      <c r="O1" s="12" t="s">
        <v>56</v>
      </c>
      <c r="P1" s="3" t="s">
        <v>57</v>
      </c>
      <c r="R1" s="7" t="s">
        <v>0</v>
      </c>
      <c r="S1" s="7" t="s">
        <v>1</v>
      </c>
      <c r="T1" s="7" t="s">
        <v>2</v>
      </c>
      <c r="U1" s="7" t="s">
        <v>3</v>
      </c>
      <c r="V1" s="7" t="s">
        <v>4</v>
      </c>
      <c r="W1" s="7" t="s">
        <v>5</v>
      </c>
      <c r="X1" s="7" t="s">
        <v>6</v>
      </c>
      <c r="Y1" s="7" t="s">
        <v>7</v>
      </c>
      <c r="Z1" s="7" t="s">
        <v>8</v>
      </c>
    </row>
    <row r="2" spans="1:28" ht="15" customHeight="1" x14ac:dyDescent="0.25"/>
    <row r="3" spans="1:28" ht="15" customHeight="1" x14ac:dyDescent="0.25">
      <c r="A3" s="4" t="s">
        <v>9</v>
      </c>
      <c r="B3" s="5">
        <v>1</v>
      </c>
      <c r="C3" s="6">
        <v>2</v>
      </c>
      <c r="D3" s="7">
        <v>4</v>
      </c>
      <c r="E3" s="6">
        <v>2</v>
      </c>
      <c r="F3" s="6">
        <v>1</v>
      </c>
      <c r="G3" s="6">
        <v>4</v>
      </c>
      <c r="H3" s="7">
        <f t="shared" ref="H3:H9" si="0">SUM(B3:G3)</f>
        <v>14</v>
      </c>
      <c r="I3" s="7">
        <f t="shared" ref="I3:I9" si="1">H3/H$11*100</f>
        <v>70</v>
      </c>
      <c r="K3" s="8">
        <f>B3+D3</f>
        <v>5</v>
      </c>
      <c r="L3" s="8">
        <f>ROUND(K3/6*100,0)</f>
        <v>83</v>
      </c>
      <c r="M3" s="8">
        <f>C3+E3</f>
        <v>4</v>
      </c>
      <c r="N3" s="8">
        <f>ROUND(M3/8*100,0)</f>
        <v>50</v>
      </c>
      <c r="O3" s="8">
        <f>F3+G3</f>
        <v>5</v>
      </c>
      <c r="P3" s="8">
        <f>ROUND(O3/6*100,0)</f>
        <v>83</v>
      </c>
      <c r="Q3" s="9"/>
      <c r="R3" s="11" t="s">
        <v>40</v>
      </c>
      <c r="S3" s="11" t="s">
        <v>41</v>
      </c>
      <c r="T3" s="11" t="s">
        <v>10</v>
      </c>
      <c r="U3" s="11" t="s">
        <v>42</v>
      </c>
      <c r="V3" s="11" t="s">
        <v>43</v>
      </c>
      <c r="W3" s="11" t="s">
        <v>11</v>
      </c>
      <c r="X3" s="11" t="s">
        <v>12</v>
      </c>
      <c r="Y3" s="11" t="s">
        <v>13</v>
      </c>
      <c r="Z3" s="11" t="s">
        <v>14</v>
      </c>
      <c r="AA3" s="11"/>
      <c r="AB3" s="11"/>
    </row>
    <row r="4" spans="1:28" ht="15" customHeight="1" x14ac:dyDescent="0.25">
      <c r="A4" s="4" t="s">
        <v>15</v>
      </c>
      <c r="B4" s="10">
        <v>2</v>
      </c>
      <c r="C4" s="6">
        <v>5</v>
      </c>
      <c r="D4" s="7">
        <v>4</v>
      </c>
      <c r="E4" s="6">
        <v>3</v>
      </c>
      <c r="F4" s="6">
        <v>2</v>
      </c>
      <c r="G4" s="6">
        <v>4</v>
      </c>
      <c r="H4" s="7">
        <f t="shared" si="0"/>
        <v>20</v>
      </c>
      <c r="I4" s="7">
        <f t="shared" si="1"/>
        <v>100</v>
      </c>
      <c r="K4" s="8">
        <f t="shared" ref="K4:K9" si="2">B4+D4</f>
        <v>6</v>
      </c>
      <c r="L4" s="8">
        <f t="shared" ref="L4:L9" si="3">ROUND(K4/6*100,0)</f>
        <v>100</v>
      </c>
      <c r="M4" s="8">
        <f t="shared" ref="M4:M9" si="4">C4+E4</f>
        <v>8</v>
      </c>
      <c r="N4" s="8">
        <f t="shared" ref="N4:N9" si="5">ROUND(M4/8*100,0)</f>
        <v>100</v>
      </c>
      <c r="O4" s="8">
        <f t="shared" ref="O4:O9" si="6">F4+G4</f>
        <v>6</v>
      </c>
      <c r="P4" s="8">
        <f t="shared" ref="P4:P9" si="7">ROUND(O4/6*100,0)</f>
        <v>100</v>
      </c>
      <c r="Q4" s="9"/>
      <c r="R4" s="11" t="s">
        <v>11</v>
      </c>
      <c r="S4" s="11" t="s">
        <v>11</v>
      </c>
      <c r="T4" s="11" t="s">
        <v>11</v>
      </c>
      <c r="U4" s="11" t="s">
        <v>11</v>
      </c>
      <c r="V4" s="11" t="s">
        <v>11</v>
      </c>
      <c r="W4" s="11" t="s">
        <v>11</v>
      </c>
      <c r="X4" s="11" t="s">
        <v>44</v>
      </c>
      <c r="Y4" s="11" t="s">
        <v>21</v>
      </c>
      <c r="Z4" s="11" t="s">
        <v>14</v>
      </c>
      <c r="AA4" s="11"/>
      <c r="AB4" s="11"/>
    </row>
    <row r="5" spans="1:28" ht="15" customHeight="1" x14ac:dyDescent="0.25">
      <c r="A5" s="4" t="s">
        <v>16</v>
      </c>
      <c r="B5" s="5">
        <v>1</v>
      </c>
      <c r="C5" s="6">
        <v>0</v>
      </c>
      <c r="D5" s="7">
        <v>1</v>
      </c>
      <c r="E5" s="6">
        <v>3</v>
      </c>
      <c r="F5" s="6">
        <v>1</v>
      </c>
      <c r="G5" s="6">
        <v>0</v>
      </c>
      <c r="H5" s="7">
        <f t="shared" si="0"/>
        <v>6</v>
      </c>
      <c r="I5" s="7">
        <f t="shared" si="1"/>
        <v>30</v>
      </c>
      <c r="K5" s="8">
        <f t="shared" si="2"/>
        <v>2</v>
      </c>
      <c r="L5" s="8">
        <f t="shared" si="3"/>
        <v>33</v>
      </c>
      <c r="M5" s="8">
        <f t="shared" si="4"/>
        <v>3</v>
      </c>
      <c r="N5" s="8">
        <f t="shared" si="5"/>
        <v>38</v>
      </c>
      <c r="O5" s="8">
        <f t="shared" si="6"/>
        <v>1</v>
      </c>
      <c r="P5" s="8">
        <f t="shared" si="7"/>
        <v>17</v>
      </c>
      <c r="Q5" s="9"/>
      <c r="R5" s="11" t="s">
        <v>42</v>
      </c>
      <c r="S5" s="11" t="s">
        <v>50</v>
      </c>
      <c r="T5" s="11" t="s">
        <v>48</v>
      </c>
      <c r="U5" s="11" t="s">
        <v>10</v>
      </c>
      <c r="V5" s="11" t="s">
        <v>42</v>
      </c>
      <c r="W5" s="11" t="s">
        <v>47</v>
      </c>
      <c r="X5" s="11" t="s">
        <v>17</v>
      </c>
      <c r="Y5" s="11" t="s">
        <v>18</v>
      </c>
      <c r="Z5" s="11" t="s">
        <v>45</v>
      </c>
      <c r="AA5" s="11"/>
      <c r="AB5" s="11"/>
    </row>
    <row r="6" spans="1:28" ht="15" customHeight="1" x14ac:dyDescent="0.25">
      <c r="A6" s="4" t="s">
        <v>19</v>
      </c>
      <c r="B6" s="10">
        <v>2</v>
      </c>
      <c r="C6" s="6">
        <v>4</v>
      </c>
      <c r="D6" s="7">
        <v>0</v>
      </c>
      <c r="E6" s="6">
        <v>3</v>
      </c>
      <c r="F6" s="6">
        <v>2</v>
      </c>
      <c r="G6" s="6">
        <v>4</v>
      </c>
      <c r="H6" s="7">
        <f t="shared" si="0"/>
        <v>15</v>
      </c>
      <c r="I6" s="7">
        <f t="shared" si="1"/>
        <v>75</v>
      </c>
      <c r="K6" s="8">
        <f t="shared" si="2"/>
        <v>2</v>
      </c>
      <c r="L6" s="8">
        <f t="shared" si="3"/>
        <v>33</v>
      </c>
      <c r="M6" s="8">
        <f t="shared" si="4"/>
        <v>7</v>
      </c>
      <c r="N6" s="8">
        <f t="shared" si="5"/>
        <v>88</v>
      </c>
      <c r="O6" s="8">
        <f t="shared" si="6"/>
        <v>6</v>
      </c>
      <c r="P6" s="8">
        <f t="shared" si="7"/>
        <v>100</v>
      </c>
      <c r="Q6" s="9"/>
      <c r="R6" s="11" t="s">
        <v>10</v>
      </c>
      <c r="S6" s="11" t="s">
        <v>40</v>
      </c>
      <c r="T6" s="11" t="s">
        <v>48</v>
      </c>
      <c r="U6" s="11" t="s">
        <v>10</v>
      </c>
      <c r="V6" s="11" t="s">
        <v>11</v>
      </c>
      <c r="W6" s="11" t="s">
        <v>11</v>
      </c>
      <c r="X6" s="11" t="s">
        <v>20</v>
      </c>
      <c r="Y6" s="11" t="s">
        <v>21</v>
      </c>
      <c r="Z6" s="11" t="s">
        <v>14</v>
      </c>
      <c r="AA6" s="11"/>
      <c r="AB6" s="11"/>
    </row>
    <row r="7" spans="1:28" ht="15" customHeight="1" x14ac:dyDescent="0.25">
      <c r="A7" s="4" t="s">
        <v>22</v>
      </c>
      <c r="B7" s="10">
        <v>2</v>
      </c>
      <c r="C7" s="6">
        <v>3</v>
      </c>
      <c r="D7" s="7">
        <v>4</v>
      </c>
      <c r="E7" s="6">
        <v>3</v>
      </c>
      <c r="F7" s="6">
        <v>2</v>
      </c>
      <c r="G7" s="6">
        <v>4</v>
      </c>
      <c r="H7" s="7">
        <f t="shared" si="0"/>
        <v>18</v>
      </c>
      <c r="I7" s="7">
        <f t="shared" si="1"/>
        <v>90</v>
      </c>
      <c r="K7" s="8">
        <f t="shared" si="2"/>
        <v>6</v>
      </c>
      <c r="L7" s="8">
        <f t="shared" si="3"/>
        <v>100</v>
      </c>
      <c r="M7" s="8">
        <f t="shared" si="4"/>
        <v>6</v>
      </c>
      <c r="N7" s="8">
        <f t="shared" si="5"/>
        <v>75</v>
      </c>
      <c r="O7" s="8">
        <f t="shared" si="6"/>
        <v>6</v>
      </c>
      <c r="P7" s="8">
        <f t="shared" si="7"/>
        <v>100</v>
      </c>
      <c r="Q7" s="9"/>
      <c r="R7" s="11" t="s">
        <v>10</v>
      </c>
      <c r="S7" s="11" t="s">
        <v>51</v>
      </c>
      <c r="T7" s="11" t="s">
        <v>10</v>
      </c>
      <c r="U7" s="11" t="s">
        <v>10</v>
      </c>
      <c r="V7" s="11" t="s">
        <v>11</v>
      </c>
      <c r="W7" s="11" t="s">
        <v>11</v>
      </c>
      <c r="X7" s="11" t="s">
        <v>23</v>
      </c>
      <c r="Y7" s="11" t="s">
        <v>24</v>
      </c>
      <c r="Z7" s="11" t="s">
        <v>14</v>
      </c>
      <c r="AA7" s="11"/>
      <c r="AB7" s="11"/>
    </row>
    <row r="8" spans="1:28" ht="15" customHeight="1" x14ac:dyDescent="0.25">
      <c r="A8" s="4" t="s">
        <v>25</v>
      </c>
      <c r="B8" s="10">
        <v>0</v>
      </c>
      <c r="C8" s="6">
        <v>0</v>
      </c>
      <c r="D8" s="7">
        <v>3</v>
      </c>
      <c r="E8" s="6">
        <v>3</v>
      </c>
      <c r="F8" s="6">
        <v>2</v>
      </c>
      <c r="G8" s="6">
        <v>4</v>
      </c>
      <c r="H8" s="7">
        <f t="shared" si="0"/>
        <v>12</v>
      </c>
      <c r="I8" s="7">
        <f t="shared" si="1"/>
        <v>60</v>
      </c>
      <c r="K8" s="8">
        <f t="shared" si="2"/>
        <v>3</v>
      </c>
      <c r="L8" s="8">
        <f t="shared" si="3"/>
        <v>50</v>
      </c>
      <c r="M8" s="8">
        <f t="shared" si="4"/>
        <v>3</v>
      </c>
      <c r="N8" s="8">
        <f t="shared" si="5"/>
        <v>38</v>
      </c>
      <c r="O8" s="8">
        <f t="shared" si="6"/>
        <v>6</v>
      </c>
      <c r="P8" s="8">
        <f t="shared" si="7"/>
        <v>100</v>
      </c>
      <c r="Q8" s="9"/>
      <c r="R8" s="11" t="s">
        <v>43</v>
      </c>
      <c r="S8" s="11" t="s">
        <v>49</v>
      </c>
      <c r="T8" s="11" t="s">
        <v>40</v>
      </c>
      <c r="U8" s="11" t="s">
        <v>10</v>
      </c>
      <c r="V8" s="11" t="s">
        <v>11</v>
      </c>
      <c r="W8" s="11" t="s">
        <v>11</v>
      </c>
      <c r="X8" s="11" t="s">
        <v>46</v>
      </c>
      <c r="Y8" s="11" t="s">
        <v>26</v>
      </c>
      <c r="Z8" s="11" t="s">
        <v>45</v>
      </c>
      <c r="AA8" s="11"/>
      <c r="AB8" s="11"/>
    </row>
    <row r="9" spans="1:28" ht="15" customHeight="1" x14ac:dyDescent="0.25">
      <c r="A9" s="4" t="s">
        <v>27</v>
      </c>
      <c r="B9" s="10">
        <v>2</v>
      </c>
      <c r="C9" s="6">
        <v>5</v>
      </c>
      <c r="D9" s="7">
        <v>4</v>
      </c>
      <c r="E9" s="6">
        <v>2</v>
      </c>
      <c r="F9" s="6">
        <v>2</v>
      </c>
      <c r="G9" s="6">
        <v>4</v>
      </c>
      <c r="H9" s="7">
        <f t="shared" si="0"/>
        <v>19</v>
      </c>
      <c r="I9" s="7">
        <f t="shared" si="1"/>
        <v>95</v>
      </c>
      <c r="K9" s="8">
        <f t="shared" si="2"/>
        <v>6</v>
      </c>
      <c r="L9" s="8">
        <f t="shared" si="3"/>
        <v>100</v>
      </c>
      <c r="M9" s="8">
        <f t="shared" si="4"/>
        <v>7</v>
      </c>
      <c r="N9" s="8">
        <f t="shared" si="5"/>
        <v>88</v>
      </c>
      <c r="O9" s="8">
        <f t="shared" si="6"/>
        <v>6</v>
      </c>
      <c r="P9" s="8">
        <f t="shared" si="7"/>
        <v>100</v>
      </c>
      <c r="Q9" s="9"/>
      <c r="R9" s="11" t="s">
        <v>10</v>
      </c>
      <c r="S9" s="11" t="s">
        <v>10</v>
      </c>
      <c r="T9" s="11" t="s">
        <v>10</v>
      </c>
      <c r="U9" s="11" t="s">
        <v>41</v>
      </c>
      <c r="V9" s="11" t="s">
        <v>11</v>
      </c>
      <c r="W9" s="11" t="s">
        <v>11</v>
      </c>
      <c r="X9" s="11" t="s">
        <v>17</v>
      </c>
      <c r="Y9" s="11" t="s">
        <v>28</v>
      </c>
      <c r="Z9" s="11" t="s">
        <v>14</v>
      </c>
      <c r="AA9" s="11"/>
      <c r="AB9" s="11"/>
    </row>
    <row r="10" spans="1:28" ht="15" customHeight="1" x14ac:dyDescent="0.25"/>
    <row r="11" spans="1:28" ht="15" customHeight="1" x14ac:dyDescent="0.25">
      <c r="A11" s="4" t="s">
        <v>29</v>
      </c>
      <c r="B11">
        <v>2</v>
      </c>
      <c r="C11">
        <v>5</v>
      </c>
      <c r="D11">
        <v>4</v>
      </c>
      <c r="E11">
        <v>3</v>
      </c>
      <c r="F11">
        <v>2</v>
      </c>
      <c r="G11">
        <v>4</v>
      </c>
      <c r="H11">
        <f>SUM(B11:G11)</f>
        <v>20</v>
      </c>
    </row>
    <row r="12" spans="1:28" ht="15" customHeight="1" x14ac:dyDescent="0.25">
      <c r="A12" s="4" t="s">
        <v>30</v>
      </c>
      <c r="B12">
        <f t="shared" ref="B12:G12" si="8">AVERAGE(B3:B9)</f>
        <v>1.4285714285714286</v>
      </c>
      <c r="C12">
        <f t="shared" si="8"/>
        <v>2.7142857142857144</v>
      </c>
      <c r="D12">
        <f t="shared" si="8"/>
        <v>2.8571428571428572</v>
      </c>
      <c r="E12">
        <f t="shared" si="8"/>
        <v>2.7142857142857144</v>
      </c>
      <c r="F12">
        <f t="shared" si="8"/>
        <v>1.7142857142857142</v>
      </c>
      <c r="G12">
        <f t="shared" si="8"/>
        <v>3.4285714285714284</v>
      </c>
    </row>
    <row r="13" spans="1:28" ht="15" customHeight="1" x14ac:dyDescent="0.25">
      <c r="A13" s="4" t="s">
        <v>31</v>
      </c>
      <c r="B13">
        <f>B12/B11*100</f>
        <v>71.428571428571431</v>
      </c>
      <c r="C13">
        <f>C12/C11*100</f>
        <v>54.285714285714292</v>
      </c>
      <c r="D13">
        <f t="shared" ref="D13:G13" si="9">D12/D11*100</f>
        <v>71.428571428571431</v>
      </c>
      <c r="E13">
        <f t="shared" si="9"/>
        <v>90.476190476190482</v>
      </c>
      <c r="F13">
        <f t="shared" si="9"/>
        <v>85.714285714285708</v>
      </c>
      <c r="G13">
        <f t="shared" si="9"/>
        <v>85.714285714285708</v>
      </c>
    </row>
    <row r="14" spans="1:28" ht="15" customHeight="1" x14ac:dyDescent="0.25"/>
    <row r="15" spans="1:28" ht="15" customHeight="1" x14ac:dyDescent="0.25">
      <c r="C15" s="7"/>
      <c r="D15" s="7"/>
      <c r="E15" s="7"/>
      <c r="F15" s="7"/>
      <c r="G15" s="7"/>
    </row>
    <row r="16" spans="1:28" ht="15" customHeight="1" x14ac:dyDescent="0.25">
      <c r="C16" s="7"/>
      <c r="D16" s="7"/>
      <c r="E16" s="7"/>
      <c r="F16" s="7"/>
      <c r="G16" s="7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3:9" ht="15" customHeight="1" x14ac:dyDescent="0.25"/>
    <row r="34" spans="3:9" ht="15" customHeight="1" x14ac:dyDescent="0.25"/>
    <row r="35" spans="3:9" ht="15" customHeight="1" x14ac:dyDescent="0.25"/>
    <row r="36" spans="3:9" ht="15" customHeight="1" x14ac:dyDescent="0.25"/>
    <row r="37" spans="3:9" ht="15" customHeight="1" x14ac:dyDescent="0.25"/>
    <row r="38" spans="3:9" ht="15" customHeight="1" x14ac:dyDescent="0.25"/>
    <row r="39" spans="3:9" ht="15" customHeight="1" x14ac:dyDescent="0.25"/>
    <row r="40" spans="3:9" ht="15" customHeight="1" x14ac:dyDescent="0.25"/>
    <row r="41" spans="3:9" ht="15" customHeight="1" x14ac:dyDescent="0.25"/>
    <row r="42" spans="3:9" ht="15" customHeight="1" x14ac:dyDescent="0.25"/>
    <row r="43" spans="3:9" ht="15" customHeight="1" x14ac:dyDescent="0.25"/>
    <row r="44" spans="3:9" ht="15" customHeight="1" x14ac:dyDescent="0.25"/>
    <row r="45" spans="3:9" ht="15" customHeight="1" x14ac:dyDescent="0.25">
      <c r="C45" s="7"/>
      <c r="D45" s="7"/>
      <c r="E45" s="6"/>
      <c r="F45" s="6"/>
      <c r="G45" s="6"/>
      <c r="H45" s="7"/>
      <c r="I45" s="7"/>
    </row>
    <row r="46" spans="3:9" ht="15" customHeight="1" x14ac:dyDescent="0.25"/>
    <row r="47" spans="3:9" ht="15" customHeight="1" x14ac:dyDescent="0.25"/>
    <row r="48" spans="3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workbookViewId="0"/>
  </sheetViews>
  <sheetFormatPr defaultRowHeight="15" x14ac:dyDescent="0.25"/>
  <cols>
    <col min="1" max="1" width="22.7109375" style="11" customWidth="1"/>
    <col min="2" max="11" width="5.7109375" style="11" customWidth="1"/>
    <col min="12" max="12" width="12" style="11" customWidth="1"/>
    <col min="13" max="13" width="9.140625" style="11" customWidth="1"/>
    <col min="14" max="14" width="9.140625" customWidth="1"/>
    <col min="15" max="15" width="6.7109375" style="11" customWidth="1"/>
    <col min="16" max="16" width="6" style="11" customWidth="1"/>
    <col min="17" max="17" width="24.85546875" style="11" customWidth="1"/>
    <col min="18" max="18" width="6.140625" style="11" customWidth="1"/>
    <col min="19" max="19" width="23" style="11" customWidth="1"/>
    <col min="20" max="20" width="6.140625" style="11" customWidth="1"/>
    <col min="21" max="21" width="23" style="11" customWidth="1"/>
    <col min="22" max="27" width="9.140625" style="11" customWidth="1"/>
    <col min="28" max="16384" width="9.140625" style="11"/>
  </cols>
  <sheetData>
    <row r="1" spans="1:34" s="15" customFormat="1" ht="15" customHeight="1" x14ac:dyDescent="0.25">
      <c r="A1" s="1" t="s">
        <v>119</v>
      </c>
      <c r="B1" s="13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/>
      <c r="I1" s="14" t="s">
        <v>58</v>
      </c>
      <c r="J1" s="14" t="s">
        <v>59</v>
      </c>
      <c r="K1" s="14" t="s">
        <v>60</v>
      </c>
      <c r="L1" s="15" t="s">
        <v>32</v>
      </c>
      <c r="N1" s="15" t="s">
        <v>33</v>
      </c>
      <c r="P1" s="16" t="s">
        <v>61</v>
      </c>
      <c r="Q1" s="17" t="s">
        <v>62</v>
      </c>
      <c r="R1" s="16" t="s">
        <v>63</v>
      </c>
      <c r="S1" s="17" t="s">
        <v>64</v>
      </c>
      <c r="T1" s="16" t="s">
        <v>65</v>
      </c>
      <c r="U1" s="17" t="s">
        <v>66</v>
      </c>
      <c r="W1" s="15" t="s">
        <v>0</v>
      </c>
      <c r="X1" s="15" t="s">
        <v>1</v>
      </c>
      <c r="Y1" s="15" t="s">
        <v>2</v>
      </c>
      <c r="Z1" s="15" t="s">
        <v>3</v>
      </c>
      <c r="AA1" s="15" t="s">
        <v>4</v>
      </c>
      <c r="AB1" s="15" t="s">
        <v>5</v>
      </c>
      <c r="AC1" s="15" t="s">
        <v>67</v>
      </c>
      <c r="AD1" s="15" t="s">
        <v>68</v>
      </c>
      <c r="AE1" s="15" t="s">
        <v>69</v>
      </c>
      <c r="AF1" s="15" t="s">
        <v>6</v>
      </c>
      <c r="AG1" s="15" t="s">
        <v>7</v>
      </c>
      <c r="AH1" s="15" t="s">
        <v>8</v>
      </c>
    </row>
    <row r="2" spans="1:34" ht="15" customHeight="1" x14ac:dyDescent="0.25">
      <c r="N2" s="11"/>
    </row>
    <row r="3" spans="1:34" ht="15" customHeight="1" x14ac:dyDescent="0.25">
      <c r="A3" s="18" t="s">
        <v>9</v>
      </c>
      <c r="B3" s="19">
        <v>0</v>
      </c>
      <c r="C3" s="20">
        <v>0</v>
      </c>
      <c r="D3" s="15">
        <v>2</v>
      </c>
      <c r="E3" s="20">
        <v>0</v>
      </c>
      <c r="F3" s="20">
        <v>0</v>
      </c>
      <c r="G3" s="20">
        <v>2</v>
      </c>
      <c r="H3" s="20"/>
      <c r="I3" s="20">
        <v>4</v>
      </c>
      <c r="J3" s="20">
        <v>4</v>
      </c>
      <c r="K3" s="20">
        <v>4</v>
      </c>
      <c r="L3" s="15">
        <f>SUM(B3:K3)</f>
        <v>16</v>
      </c>
      <c r="M3" s="15">
        <f t="shared" ref="M3:M9" si="0">L3/L$11*100</f>
        <v>59.259259259259252</v>
      </c>
      <c r="N3" s="11">
        <f>ROUND(M3,0)</f>
        <v>59</v>
      </c>
      <c r="P3" s="21">
        <f>B3+D3</f>
        <v>2</v>
      </c>
      <c r="Q3" s="21">
        <f>ROUND(P3/6*100,0)</f>
        <v>33</v>
      </c>
      <c r="R3" s="21">
        <f>C3+E3</f>
        <v>0</v>
      </c>
      <c r="S3" s="21">
        <f>ROUND(R3/8*100,0)</f>
        <v>0</v>
      </c>
      <c r="T3" s="21">
        <f>F3+G3</f>
        <v>2</v>
      </c>
      <c r="U3" s="21">
        <f>ROUND(T3/6*100,0)</f>
        <v>33</v>
      </c>
      <c r="V3" s="22"/>
      <c r="W3" s="11" t="s">
        <v>40</v>
      </c>
      <c r="X3" s="11" t="s">
        <v>41</v>
      </c>
      <c r="Y3" s="11" t="s">
        <v>10</v>
      </c>
      <c r="Z3" s="11" t="s">
        <v>42</v>
      </c>
      <c r="AA3" s="11" t="s">
        <v>43</v>
      </c>
      <c r="AB3" s="11" t="s">
        <v>11</v>
      </c>
      <c r="AC3" s="11" t="s">
        <v>70</v>
      </c>
      <c r="AD3" s="11" t="s">
        <v>70</v>
      </c>
      <c r="AE3" s="11" t="s">
        <v>70</v>
      </c>
      <c r="AF3" s="11" t="s">
        <v>12</v>
      </c>
      <c r="AG3" s="11" t="s">
        <v>13</v>
      </c>
      <c r="AH3" s="11" t="s">
        <v>14</v>
      </c>
    </row>
    <row r="4" spans="1:34" ht="15" customHeight="1" x14ac:dyDescent="0.25">
      <c r="A4" s="18" t="s">
        <v>15</v>
      </c>
      <c r="B4" s="23">
        <v>2</v>
      </c>
      <c r="C4" s="20">
        <v>2</v>
      </c>
      <c r="D4" s="15">
        <v>2</v>
      </c>
      <c r="E4" s="20">
        <v>2</v>
      </c>
      <c r="F4" s="20">
        <v>2</v>
      </c>
      <c r="G4" s="20">
        <v>2</v>
      </c>
      <c r="H4" s="20"/>
      <c r="I4" s="20">
        <v>5</v>
      </c>
      <c r="J4" s="20">
        <v>5</v>
      </c>
      <c r="K4" s="20">
        <v>5</v>
      </c>
      <c r="L4" s="15">
        <f t="shared" ref="L4:L9" si="1">SUM(B4:K4)</f>
        <v>27</v>
      </c>
      <c r="M4" s="15">
        <f t="shared" si="0"/>
        <v>100</v>
      </c>
      <c r="N4" s="11">
        <f t="shared" ref="N4:N9" si="2">ROUND(M4,0)</f>
        <v>100</v>
      </c>
      <c r="P4" s="21">
        <f t="shared" ref="P4:P9" si="3">B4+D4</f>
        <v>4</v>
      </c>
      <c r="Q4" s="21">
        <f t="shared" ref="Q4:Q9" si="4">ROUND(P4/6*100,0)</f>
        <v>67</v>
      </c>
      <c r="R4" s="21">
        <f t="shared" ref="R4:R9" si="5">C4+E4</f>
        <v>4</v>
      </c>
      <c r="S4" s="21">
        <f t="shared" ref="S4:S9" si="6">ROUND(R4/8*100,0)</f>
        <v>50</v>
      </c>
      <c r="T4" s="21">
        <f t="shared" ref="T4:T9" si="7">F4+G4</f>
        <v>4</v>
      </c>
      <c r="U4" s="21">
        <f t="shared" ref="U4:U9" si="8">ROUND(T4/6*100,0)</f>
        <v>67</v>
      </c>
      <c r="V4" s="22"/>
      <c r="W4" s="11" t="s">
        <v>11</v>
      </c>
      <c r="X4" s="11" t="s">
        <v>11</v>
      </c>
      <c r="Y4" s="11" t="s">
        <v>11</v>
      </c>
      <c r="Z4" s="11" t="s">
        <v>11</v>
      </c>
      <c r="AA4" s="11" t="s">
        <v>11</v>
      </c>
      <c r="AB4" s="11" t="s">
        <v>11</v>
      </c>
      <c r="AC4" s="11" t="s">
        <v>71</v>
      </c>
      <c r="AD4" s="11" t="s">
        <v>71</v>
      </c>
      <c r="AE4" s="11" t="s">
        <v>71</v>
      </c>
      <c r="AF4" s="11" t="s">
        <v>44</v>
      </c>
      <c r="AG4" s="11" t="s">
        <v>21</v>
      </c>
      <c r="AH4" s="11" t="s">
        <v>14</v>
      </c>
    </row>
    <row r="5" spans="1:34" ht="15" customHeight="1" x14ac:dyDescent="0.25">
      <c r="A5" s="18" t="s">
        <v>16</v>
      </c>
      <c r="B5" s="19">
        <v>0</v>
      </c>
      <c r="C5" s="20">
        <v>0</v>
      </c>
      <c r="D5" s="15">
        <v>0</v>
      </c>
      <c r="E5" s="20">
        <v>2</v>
      </c>
      <c r="F5" s="20">
        <v>0</v>
      </c>
      <c r="G5" s="20">
        <v>0</v>
      </c>
      <c r="H5" s="20"/>
      <c r="I5" s="20">
        <v>4</v>
      </c>
      <c r="J5" s="20">
        <v>4</v>
      </c>
      <c r="K5" s="20">
        <v>4</v>
      </c>
      <c r="L5" s="15">
        <f t="shared" si="1"/>
        <v>14</v>
      </c>
      <c r="M5" s="15">
        <f t="shared" si="0"/>
        <v>51.851851851851848</v>
      </c>
      <c r="N5" s="11">
        <f t="shared" si="2"/>
        <v>52</v>
      </c>
      <c r="P5" s="21">
        <f t="shared" si="3"/>
        <v>0</v>
      </c>
      <c r="Q5" s="21">
        <f t="shared" si="4"/>
        <v>0</v>
      </c>
      <c r="R5" s="21">
        <f t="shared" si="5"/>
        <v>2</v>
      </c>
      <c r="S5" s="21">
        <f t="shared" si="6"/>
        <v>25</v>
      </c>
      <c r="T5" s="21">
        <f t="shared" si="7"/>
        <v>0</v>
      </c>
      <c r="U5" s="21">
        <f t="shared" si="8"/>
        <v>0</v>
      </c>
      <c r="V5" s="22"/>
      <c r="W5" s="11" t="s">
        <v>42</v>
      </c>
      <c r="X5" s="11" t="s">
        <v>50</v>
      </c>
      <c r="Y5" s="11" t="s">
        <v>48</v>
      </c>
      <c r="Z5" s="11" t="s">
        <v>10</v>
      </c>
      <c r="AA5" s="11" t="s">
        <v>42</v>
      </c>
      <c r="AB5" s="11" t="s">
        <v>47</v>
      </c>
      <c r="AC5" s="11" t="s">
        <v>70</v>
      </c>
      <c r="AD5" s="11" t="s">
        <v>70</v>
      </c>
      <c r="AE5" s="11" t="s">
        <v>70</v>
      </c>
      <c r="AF5" s="11" t="s">
        <v>17</v>
      </c>
      <c r="AG5" s="11" t="s">
        <v>18</v>
      </c>
      <c r="AH5" s="11" t="s">
        <v>45</v>
      </c>
    </row>
    <row r="6" spans="1:34" ht="15" customHeight="1" x14ac:dyDescent="0.25">
      <c r="A6" s="18" t="s">
        <v>19</v>
      </c>
      <c r="B6" s="23">
        <v>2</v>
      </c>
      <c r="C6" s="20">
        <v>0</v>
      </c>
      <c r="D6" s="15">
        <v>0</v>
      </c>
      <c r="E6" s="20">
        <v>2</v>
      </c>
      <c r="F6" s="20">
        <v>2</v>
      </c>
      <c r="G6" s="20">
        <v>2</v>
      </c>
      <c r="H6" s="20"/>
      <c r="I6" s="20">
        <v>5</v>
      </c>
      <c r="J6" s="20">
        <v>4</v>
      </c>
      <c r="K6" s="20">
        <v>5</v>
      </c>
      <c r="L6" s="15">
        <f t="shared" si="1"/>
        <v>22</v>
      </c>
      <c r="M6" s="15">
        <f t="shared" si="0"/>
        <v>81.481481481481481</v>
      </c>
      <c r="N6" s="11">
        <f t="shared" si="2"/>
        <v>81</v>
      </c>
      <c r="P6" s="21">
        <f t="shared" si="3"/>
        <v>2</v>
      </c>
      <c r="Q6" s="21">
        <f t="shared" si="4"/>
        <v>33</v>
      </c>
      <c r="R6" s="21">
        <f t="shared" si="5"/>
        <v>2</v>
      </c>
      <c r="S6" s="21">
        <f t="shared" si="6"/>
        <v>25</v>
      </c>
      <c r="T6" s="21">
        <f t="shared" si="7"/>
        <v>4</v>
      </c>
      <c r="U6" s="21">
        <f t="shared" si="8"/>
        <v>67</v>
      </c>
      <c r="V6" s="22"/>
      <c r="W6" s="11" t="s">
        <v>10</v>
      </c>
      <c r="X6" s="11" t="s">
        <v>40</v>
      </c>
      <c r="Y6" s="11" t="s">
        <v>48</v>
      </c>
      <c r="Z6" s="11" t="s">
        <v>10</v>
      </c>
      <c r="AA6" s="11" t="s">
        <v>11</v>
      </c>
      <c r="AB6" s="11" t="s">
        <v>11</v>
      </c>
      <c r="AC6" s="11" t="s">
        <v>71</v>
      </c>
      <c r="AD6" s="11" t="s">
        <v>70</v>
      </c>
      <c r="AE6" s="11" t="s">
        <v>71</v>
      </c>
      <c r="AF6" s="11" t="s">
        <v>20</v>
      </c>
      <c r="AG6" s="11" t="s">
        <v>21</v>
      </c>
      <c r="AH6" s="11" t="s">
        <v>14</v>
      </c>
    </row>
    <row r="7" spans="1:34" ht="15" customHeight="1" x14ac:dyDescent="0.25">
      <c r="A7" s="18" t="s">
        <v>22</v>
      </c>
      <c r="B7" s="23">
        <v>2</v>
      </c>
      <c r="C7" s="20">
        <v>0</v>
      </c>
      <c r="D7" s="15">
        <v>2</v>
      </c>
      <c r="E7" s="20">
        <v>2</v>
      </c>
      <c r="F7" s="20">
        <v>2</v>
      </c>
      <c r="G7" s="20">
        <v>2</v>
      </c>
      <c r="H7" s="20"/>
      <c r="I7" s="20">
        <v>3</v>
      </c>
      <c r="J7" s="20">
        <v>4</v>
      </c>
      <c r="K7" s="20">
        <v>4</v>
      </c>
      <c r="L7" s="15">
        <f t="shared" si="1"/>
        <v>21</v>
      </c>
      <c r="M7" s="15">
        <f t="shared" si="0"/>
        <v>77.777777777777786</v>
      </c>
      <c r="N7" s="11">
        <f t="shared" si="2"/>
        <v>78</v>
      </c>
      <c r="P7" s="21">
        <f t="shared" si="3"/>
        <v>4</v>
      </c>
      <c r="Q7" s="21">
        <f t="shared" si="4"/>
        <v>67</v>
      </c>
      <c r="R7" s="21">
        <f t="shared" si="5"/>
        <v>2</v>
      </c>
      <c r="S7" s="21">
        <f t="shared" si="6"/>
        <v>25</v>
      </c>
      <c r="T7" s="21">
        <f t="shared" si="7"/>
        <v>4</v>
      </c>
      <c r="U7" s="21">
        <f t="shared" si="8"/>
        <v>67</v>
      </c>
      <c r="V7" s="22"/>
      <c r="W7" s="11" t="s">
        <v>10</v>
      </c>
      <c r="X7" s="11" t="s">
        <v>51</v>
      </c>
      <c r="Y7" s="11" t="s">
        <v>10</v>
      </c>
      <c r="Z7" s="11" t="s">
        <v>10</v>
      </c>
      <c r="AA7" s="11" t="s">
        <v>11</v>
      </c>
      <c r="AB7" s="11" t="s">
        <v>11</v>
      </c>
      <c r="AC7" s="11" t="s">
        <v>72</v>
      </c>
      <c r="AD7" s="11" t="s">
        <v>70</v>
      </c>
      <c r="AE7" s="11" t="s">
        <v>70</v>
      </c>
      <c r="AF7" s="11" t="s">
        <v>23</v>
      </c>
      <c r="AG7" s="11" t="s">
        <v>24</v>
      </c>
      <c r="AH7" s="11" t="s">
        <v>14</v>
      </c>
    </row>
    <row r="8" spans="1:34" ht="15" customHeight="1" x14ac:dyDescent="0.25">
      <c r="A8" s="18" t="s">
        <v>25</v>
      </c>
      <c r="B8" s="23">
        <v>0</v>
      </c>
      <c r="C8" s="20">
        <v>0</v>
      </c>
      <c r="D8" s="15">
        <v>0</v>
      </c>
      <c r="E8" s="20">
        <v>2</v>
      </c>
      <c r="F8" s="20">
        <v>2</v>
      </c>
      <c r="G8" s="20">
        <v>2</v>
      </c>
      <c r="H8" s="20"/>
      <c r="I8" s="20">
        <v>5</v>
      </c>
      <c r="J8" s="20">
        <v>4</v>
      </c>
      <c r="K8" s="20">
        <v>4</v>
      </c>
      <c r="L8" s="15">
        <f t="shared" si="1"/>
        <v>19</v>
      </c>
      <c r="M8" s="15">
        <f t="shared" si="0"/>
        <v>70.370370370370367</v>
      </c>
      <c r="N8" s="11">
        <f t="shared" si="2"/>
        <v>70</v>
      </c>
      <c r="P8" s="21">
        <f t="shared" si="3"/>
        <v>0</v>
      </c>
      <c r="Q8" s="21">
        <f t="shared" si="4"/>
        <v>0</v>
      </c>
      <c r="R8" s="21">
        <f t="shared" si="5"/>
        <v>2</v>
      </c>
      <c r="S8" s="21">
        <f t="shared" si="6"/>
        <v>25</v>
      </c>
      <c r="T8" s="21">
        <f t="shared" si="7"/>
        <v>4</v>
      </c>
      <c r="U8" s="21">
        <f t="shared" si="8"/>
        <v>67</v>
      </c>
      <c r="V8" s="22"/>
      <c r="W8" s="11" t="s">
        <v>43</v>
      </c>
      <c r="X8" s="11" t="s">
        <v>49</v>
      </c>
      <c r="Y8" s="11" t="s">
        <v>40</v>
      </c>
      <c r="Z8" s="11" t="s">
        <v>10</v>
      </c>
      <c r="AA8" s="11" t="s">
        <v>11</v>
      </c>
      <c r="AB8" s="11" t="s">
        <v>11</v>
      </c>
      <c r="AC8" s="11" t="s">
        <v>71</v>
      </c>
      <c r="AD8" s="11" t="s">
        <v>70</v>
      </c>
      <c r="AE8" s="11" t="s">
        <v>70</v>
      </c>
      <c r="AF8" s="11" t="s">
        <v>46</v>
      </c>
      <c r="AG8" s="11" t="s">
        <v>26</v>
      </c>
      <c r="AH8" s="11" t="s">
        <v>45</v>
      </c>
    </row>
    <row r="9" spans="1:34" ht="15" customHeight="1" x14ac:dyDescent="0.25">
      <c r="A9" s="18" t="s">
        <v>27</v>
      </c>
      <c r="B9" s="23">
        <v>2</v>
      </c>
      <c r="C9" s="20">
        <v>2</v>
      </c>
      <c r="D9" s="15">
        <v>2</v>
      </c>
      <c r="E9" s="20">
        <v>0</v>
      </c>
      <c r="F9" s="20">
        <v>2</v>
      </c>
      <c r="G9" s="20">
        <v>2</v>
      </c>
      <c r="H9" s="20"/>
      <c r="I9" s="20">
        <v>5</v>
      </c>
      <c r="J9" s="20">
        <v>5</v>
      </c>
      <c r="K9" s="20">
        <v>5</v>
      </c>
      <c r="L9" s="15">
        <f t="shared" si="1"/>
        <v>25</v>
      </c>
      <c r="M9" s="15">
        <f t="shared" si="0"/>
        <v>92.592592592592595</v>
      </c>
      <c r="N9" s="11">
        <f t="shared" si="2"/>
        <v>93</v>
      </c>
      <c r="P9" s="21">
        <f t="shared" si="3"/>
        <v>4</v>
      </c>
      <c r="Q9" s="21">
        <f t="shared" si="4"/>
        <v>67</v>
      </c>
      <c r="R9" s="21">
        <f t="shared" si="5"/>
        <v>2</v>
      </c>
      <c r="S9" s="21">
        <f t="shared" si="6"/>
        <v>25</v>
      </c>
      <c r="T9" s="21">
        <f t="shared" si="7"/>
        <v>4</v>
      </c>
      <c r="U9" s="21">
        <f t="shared" si="8"/>
        <v>67</v>
      </c>
      <c r="V9" s="22"/>
      <c r="W9" s="11" t="s">
        <v>10</v>
      </c>
      <c r="X9" s="11" t="s">
        <v>10</v>
      </c>
      <c r="Y9" s="11" t="s">
        <v>10</v>
      </c>
      <c r="Z9" s="11" t="s">
        <v>41</v>
      </c>
      <c r="AA9" s="11" t="s">
        <v>11</v>
      </c>
      <c r="AB9" s="11" t="s">
        <v>11</v>
      </c>
      <c r="AC9" s="11" t="s">
        <v>71</v>
      </c>
      <c r="AD9" s="11" t="s">
        <v>71</v>
      </c>
      <c r="AE9" s="11" t="s">
        <v>71</v>
      </c>
      <c r="AF9" s="11" t="s">
        <v>17</v>
      </c>
      <c r="AG9" s="11" t="s">
        <v>28</v>
      </c>
      <c r="AH9" s="11" t="s">
        <v>14</v>
      </c>
    </row>
    <row r="10" spans="1:34" ht="15" customHeight="1" x14ac:dyDescent="0.25">
      <c r="N10" s="11"/>
    </row>
    <row r="11" spans="1:34" ht="15" customHeight="1" x14ac:dyDescent="0.25">
      <c r="A11" s="18" t="s">
        <v>29</v>
      </c>
      <c r="B11" s="11">
        <v>2</v>
      </c>
      <c r="C11" s="11">
        <v>2</v>
      </c>
      <c r="D11" s="11">
        <v>2</v>
      </c>
      <c r="E11" s="11">
        <v>2</v>
      </c>
      <c r="F11" s="11">
        <v>2</v>
      </c>
      <c r="G11" s="11">
        <v>2</v>
      </c>
      <c r="I11" s="11">
        <v>5</v>
      </c>
      <c r="J11" s="11">
        <v>5</v>
      </c>
      <c r="K11" s="11">
        <v>5</v>
      </c>
      <c r="L11" s="11">
        <f>SUM(B11:K11)</f>
        <v>27</v>
      </c>
      <c r="N11" s="11"/>
    </row>
    <row r="12" spans="1:34" ht="15" customHeight="1" x14ac:dyDescent="0.25">
      <c r="A12" s="18" t="s">
        <v>30</v>
      </c>
      <c r="B12" s="11">
        <f t="shared" ref="B12:G12" si="9">AVERAGE(B3:B9)</f>
        <v>1.1428571428571428</v>
      </c>
      <c r="C12" s="11">
        <f t="shared" si="9"/>
        <v>0.5714285714285714</v>
      </c>
      <c r="D12" s="11">
        <f t="shared" si="9"/>
        <v>1.1428571428571428</v>
      </c>
      <c r="E12" s="11">
        <f t="shared" si="9"/>
        <v>1.4285714285714286</v>
      </c>
      <c r="F12" s="11">
        <f t="shared" si="9"/>
        <v>1.4285714285714286</v>
      </c>
      <c r="G12" s="11">
        <f t="shared" si="9"/>
        <v>1.7142857142857142</v>
      </c>
      <c r="N12" s="11"/>
    </row>
    <row r="13" spans="1:34" ht="15" customHeight="1" x14ac:dyDescent="0.25">
      <c r="A13" s="18" t="s">
        <v>31</v>
      </c>
      <c r="B13" s="11">
        <f>B12/B11*100</f>
        <v>57.142857142857139</v>
      </c>
      <c r="C13" s="11">
        <f>C12/C11*100</f>
        <v>28.571428571428569</v>
      </c>
      <c r="D13" s="11">
        <f t="shared" ref="D13:G13" si="10">D12/D11*100</f>
        <v>57.142857142857139</v>
      </c>
      <c r="E13" s="11">
        <f t="shared" si="10"/>
        <v>71.428571428571431</v>
      </c>
      <c r="F13" s="11">
        <f t="shared" si="10"/>
        <v>71.428571428571431</v>
      </c>
      <c r="G13" s="11">
        <f t="shared" si="10"/>
        <v>85.714285714285708</v>
      </c>
      <c r="N13" s="11"/>
    </row>
    <row r="14" spans="1:34" ht="15" customHeight="1" x14ac:dyDescent="0.25">
      <c r="N14" s="11"/>
    </row>
    <row r="15" spans="1:34" ht="15" customHeight="1" x14ac:dyDescent="0.25">
      <c r="C15" s="15"/>
      <c r="D15" s="15"/>
      <c r="E15" s="15"/>
      <c r="F15" s="15"/>
      <c r="G15" s="15"/>
      <c r="H15" s="15"/>
      <c r="I15" s="15"/>
      <c r="J15" s="15"/>
      <c r="K15" s="15"/>
      <c r="N15" s="11"/>
    </row>
    <row r="16" spans="1:34" ht="15" customHeight="1" x14ac:dyDescent="0.25">
      <c r="C16" s="15"/>
      <c r="D16" s="15"/>
      <c r="E16" s="15"/>
      <c r="F16" s="15"/>
      <c r="G16" s="15"/>
      <c r="H16" s="15"/>
      <c r="I16" s="15"/>
      <c r="J16" s="15"/>
      <c r="K16" s="15"/>
      <c r="N16" s="11"/>
    </row>
    <row r="17" spans="14:14" ht="15" customHeight="1" x14ac:dyDescent="0.25">
      <c r="N17" s="11"/>
    </row>
    <row r="18" spans="14:14" ht="15" customHeight="1" x14ac:dyDescent="0.25">
      <c r="N18" s="11"/>
    </row>
    <row r="19" spans="14:14" ht="15" customHeight="1" x14ac:dyDescent="0.25">
      <c r="N19" s="11"/>
    </row>
    <row r="20" spans="14:14" ht="15" customHeight="1" x14ac:dyDescent="0.25">
      <c r="N20" s="11"/>
    </row>
    <row r="21" spans="14:14" ht="15" customHeight="1" x14ac:dyDescent="0.25">
      <c r="N21" s="11"/>
    </row>
    <row r="22" spans="14:14" ht="15" customHeight="1" x14ac:dyDescent="0.25">
      <c r="N22" s="11"/>
    </row>
    <row r="23" spans="14:14" ht="15" customHeight="1" x14ac:dyDescent="0.25">
      <c r="N23" s="11"/>
    </row>
    <row r="24" spans="14:14" ht="15" customHeight="1" x14ac:dyDescent="0.25">
      <c r="N24" s="11"/>
    </row>
    <row r="25" spans="14:14" ht="15" customHeight="1" x14ac:dyDescent="0.25">
      <c r="N25" s="11"/>
    </row>
    <row r="26" spans="14:14" ht="15" customHeight="1" x14ac:dyDescent="0.25">
      <c r="N26" s="11"/>
    </row>
    <row r="27" spans="14:14" ht="15" customHeight="1" x14ac:dyDescent="0.25">
      <c r="N27" s="11"/>
    </row>
    <row r="28" spans="14:14" ht="15" customHeight="1" x14ac:dyDescent="0.25">
      <c r="N28" s="11"/>
    </row>
    <row r="29" spans="14:14" ht="15" customHeight="1" x14ac:dyDescent="0.25">
      <c r="N29" s="11"/>
    </row>
    <row r="30" spans="14:14" ht="15" customHeight="1" x14ac:dyDescent="0.25">
      <c r="N30" s="11"/>
    </row>
    <row r="31" spans="14:14" ht="15" customHeight="1" x14ac:dyDescent="0.25">
      <c r="N31" s="11"/>
    </row>
    <row r="32" spans="14:14" ht="15" customHeight="1" x14ac:dyDescent="0.25">
      <c r="N32" s="11"/>
    </row>
    <row r="33" spans="3:14" ht="15" customHeight="1" x14ac:dyDescent="0.25">
      <c r="N33" s="11"/>
    </row>
    <row r="34" spans="3:14" ht="15" customHeight="1" x14ac:dyDescent="0.25">
      <c r="N34" s="11"/>
    </row>
    <row r="35" spans="3:14" ht="15" customHeight="1" x14ac:dyDescent="0.25">
      <c r="N35" s="11"/>
    </row>
    <row r="36" spans="3:14" ht="15" customHeight="1" x14ac:dyDescent="0.25">
      <c r="N36" s="11"/>
    </row>
    <row r="37" spans="3:14" ht="15" customHeight="1" x14ac:dyDescent="0.25">
      <c r="N37" s="11"/>
    </row>
    <row r="38" spans="3:14" ht="15" customHeight="1" x14ac:dyDescent="0.25">
      <c r="N38" s="11"/>
    </row>
    <row r="39" spans="3:14" ht="15" customHeight="1" x14ac:dyDescent="0.25">
      <c r="N39" s="11"/>
    </row>
    <row r="40" spans="3:14" ht="15" customHeight="1" x14ac:dyDescent="0.25">
      <c r="N40" s="11"/>
    </row>
    <row r="41" spans="3:14" ht="15" customHeight="1" x14ac:dyDescent="0.25">
      <c r="N41" s="11"/>
    </row>
    <row r="42" spans="3:14" ht="15" customHeight="1" x14ac:dyDescent="0.25">
      <c r="N42" s="11"/>
    </row>
    <row r="43" spans="3:14" ht="15" customHeight="1" x14ac:dyDescent="0.25">
      <c r="N43" s="11"/>
    </row>
    <row r="44" spans="3:14" ht="15" customHeight="1" x14ac:dyDescent="0.25">
      <c r="N44" s="11"/>
    </row>
    <row r="45" spans="3:14" ht="15" customHeight="1" x14ac:dyDescent="0.25">
      <c r="C45" s="15"/>
      <c r="D45" s="15"/>
      <c r="E45" s="20"/>
      <c r="F45" s="20"/>
      <c r="G45" s="20"/>
      <c r="H45" s="20"/>
      <c r="I45" s="20"/>
      <c r="J45" s="20"/>
      <c r="K45" s="20"/>
      <c r="L45" s="15"/>
      <c r="M45" s="15"/>
      <c r="N45" s="11"/>
    </row>
    <row r="46" spans="3:14" ht="15" customHeight="1" x14ac:dyDescent="0.25">
      <c r="N46" s="11"/>
    </row>
    <row r="47" spans="3:14" ht="15" customHeight="1" x14ac:dyDescent="0.25">
      <c r="N47" s="11"/>
    </row>
    <row r="48" spans="3:14" ht="15" customHeight="1" x14ac:dyDescent="0.25">
      <c r="N48" s="11"/>
    </row>
    <row r="49" spans="14:14" ht="15" customHeight="1" x14ac:dyDescent="0.25">
      <c r="N49" s="11"/>
    </row>
    <row r="50" spans="14:14" ht="15" customHeight="1" x14ac:dyDescent="0.25">
      <c r="N50" s="11"/>
    </row>
    <row r="51" spans="14:14" ht="15" customHeight="1" x14ac:dyDescent="0.25">
      <c r="N51" s="11"/>
    </row>
    <row r="52" spans="14:14" ht="15" customHeight="1" x14ac:dyDescent="0.25">
      <c r="N52" s="11"/>
    </row>
    <row r="53" spans="14:14" ht="15" customHeight="1" x14ac:dyDescent="0.25">
      <c r="N53" s="11"/>
    </row>
    <row r="54" spans="14:14" ht="15" customHeight="1" x14ac:dyDescent="0.25">
      <c r="N54" s="11"/>
    </row>
    <row r="55" spans="14:14" ht="15" customHeight="1" x14ac:dyDescent="0.25">
      <c r="N55" s="11"/>
    </row>
    <row r="56" spans="14:14" ht="15" customHeight="1" x14ac:dyDescent="0.25">
      <c r="N56" s="11"/>
    </row>
    <row r="57" spans="14:14" ht="15" customHeight="1" x14ac:dyDescent="0.25">
      <c r="N57" s="11"/>
    </row>
    <row r="58" spans="14:14" ht="15" customHeight="1" x14ac:dyDescent="0.25">
      <c r="N58" s="11"/>
    </row>
    <row r="59" spans="14:14" ht="15" customHeight="1" x14ac:dyDescent="0.25">
      <c r="N59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workbookViewId="0"/>
  </sheetViews>
  <sheetFormatPr defaultRowHeight="15" x14ac:dyDescent="0.25"/>
  <cols>
    <col min="1" max="1" width="22.7109375" style="11" customWidth="1"/>
    <col min="2" max="11" width="5.7109375" style="11" customWidth="1"/>
    <col min="12" max="12" width="12" style="11" customWidth="1"/>
    <col min="13" max="13" width="9.140625" style="11" customWidth="1"/>
    <col min="14" max="14" width="9.140625" customWidth="1"/>
    <col min="15" max="15" width="6.7109375" style="11" customWidth="1"/>
    <col min="16" max="16" width="6" style="11" customWidth="1"/>
    <col min="17" max="17" width="24.85546875" style="11" customWidth="1"/>
    <col min="18" max="18" width="6.140625" style="11" customWidth="1"/>
    <col min="19" max="19" width="23" style="11" customWidth="1"/>
    <col min="20" max="20" width="6.140625" style="11" customWidth="1"/>
    <col min="21" max="21" width="23" style="11" customWidth="1"/>
    <col min="22" max="27" width="9.140625" style="11" customWidth="1"/>
    <col min="28" max="48" width="9.140625" style="11"/>
  </cols>
  <sheetData>
    <row r="1" spans="1:48" s="7" customFormat="1" ht="15" customHeight="1" x14ac:dyDescent="0.25">
      <c r="A1" s="1" t="s">
        <v>119</v>
      </c>
      <c r="B1" s="13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/>
      <c r="I1" s="14" t="s">
        <v>58</v>
      </c>
      <c r="J1" s="14" t="s">
        <v>59</v>
      </c>
      <c r="K1" s="14" t="s">
        <v>60</v>
      </c>
      <c r="L1" s="15" t="s">
        <v>32</v>
      </c>
      <c r="M1" s="15"/>
      <c r="N1" s="15" t="s">
        <v>33</v>
      </c>
      <c r="O1" s="15"/>
      <c r="P1" s="16" t="s">
        <v>73</v>
      </c>
      <c r="Q1" s="17" t="s">
        <v>74</v>
      </c>
      <c r="R1" s="16" t="s">
        <v>75</v>
      </c>
      <c r="S1" s="17" t="s">
        <v>76</v>
      </c>
      <c r="T1" s="16" t="s">
        <v>77</v>
      </c>
      <c r="U1" s="17" t="s">
        <v>78</v>
      </c>
      <c r="V1" s="15"/>
      <c r="W1" s="15" t="s">
        <v>0</v>
      </c>
      <c r="X1" s="15" t="s">
        <v>1</v>
      </c>
      <c r="Y1" s="15" t="s">
        <v>2</v>
      </c>
      <c r="Z1" s="15" t="s">
        <v>3</v>
      </c>
      <c r="AA1" s="15" t="s">
        <v>4</v>
      </c>
      <c r="AB1" s="15" t="s">
        <v>5</v>
      </c>
      <c r="AC1" s="15" t="s">
        <v>67</v>
      </c>
      <c r="AD1" s="15" t="s">
        <v>68</v>
      </c>
      <c r="AE1" s="15" t="s">
        <v>69</v>
      </c>
      <c r="AF1" s="15" t="s">
        <v>6</v>
      </c>
      <c r="AG1" s="15" t="s">
        <v>7</v>
      </c>
      <c r="AH1" s="15" t="s">
        <v>8</v>
      </c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48" ht="15" customHeight="1" x14ac:dyDescent="0.25">
      <c r="N2" s="11"/>
    </row>
    <row r="3" spans="1:48" ht="15" customHeight="1" x14ac:dyDescent="0.25">
      <c r="A3" s="18" t="s">
        <v>9</v>
      </c>
      <c r="B3" s="19">
        <v>0</v>
      </c>
      <c r="C3" s="20">
        <v>0</v>
      </c>
      <c r="D3" s="15">
        <v>2</v>
      </c>
      <c r="E3" s="20">
        <v>0</v>
      </c>
      <c r="F3" s="20">
        <v>0</v>
      </c>
      <c r="G3" s="20">
        <v>2</v>
      </c>
      <c r="H3" s="20"/>
      <c r="I3" s="20">
        <v>4</v>
      </c>
      <c r="J3" s="20">
        <v>4</v>
      </c>
      <c r="K3" s="20">
        <v>4</v>
      </c>
      <c r="L3" s="15">
        <f>SUM(B3:K3)</f>
        <v>16</v>
      </c>
      <c r="M3" s="15">
        <f t="shared" ref="M3:M9" si="0">L3/L$11*100</f>
        <v>59.259259259259252</v>
      </c>
      <c r="N3" s="11">
        <f>ROUND(M3,0)</f>
        <v>59</v>
      </c>
      <c r="P3" s="21">
        <f>B3+D3</f>
        <v>2</v>
      </c>
      <c r="Q3" s="21">
        <f>ROUND(P3/6*100,0)</f>
        <v>33</v>
      </c>
      <c r="R3" s="21">
        <f>C3+E3</f>
        <v>0</v>
      </c>
      <c r="S3" s="21">
        <f>ROUND(R3/8*100,0)</f>
        <v>0</v>
      </c>
      <c r="T3" s="21">
        <f>F3+G3</f>
        <v>2</v>
      </c>
      <c r="U3" s="21">
        <f>ROUND(T3/6*100,0)</f>
        <v>33</v>
      </c>
      <c r="V3" s="22"/>
      <c r="W3" s="11" t="s">
        <v>40</v>
      </c>
      <c r="X3" s="11" t="s">
        <v>41</v>
      </c>
      <c r="Y3" s="11" t="s">
        <v>10</v>
      </c>
      <c r="Z3" s="11" t="s">
        <v>42</v>
      </c>
      <c r="AA3" s="11" t="s">
        <v>43</v>
      </c>
      <c r="AB3" s="11" t="s">
        <v>11</v>
      </c>
      <c r="AC3" s="11" t="s">
        <v>70</v>
      </c>
      <c r="AD3" s="11" t="s">
        <v>70</v>
      </c>
      <c r="AE3" s="11" t="s">
        <v>70</v>
      </c>
      <c r="AF3" s="11" t="s">
        <v>12</v>
      </c>
      <c r="AG3" s="11" t="s">
        <v>13</v>
      </c>
      <c r="AH3" s="11" t="s">
        <v>14</v>
      </c>
    </row>
    <row r="4" spans="1:48" ht="15" customHeight="1" x14ac:dyDescent="0.25">
      <c r="A4" s="18" t="s">
        <v>15</v>
      </c>
      <c r="B4" s="23">
        <v>2</v>
      </c>
      <c r="C4" s="20">
        <v>2</v>
      </c>
      <c r="D4" s="15">
        <v>2</v>
      </c>
      <c r="E4" s="20">
        <v>2</v>
      </c>
      <c r="F4" s="20">
        <v>2</v>
      </c>
      <c r="G4" s="20">
        <v>2</v>
      </c>
      <c r="H4" s="20"/>
      <c r="I4" s="20">
        <v>5</v>
      </c>
      <c r="J4" s="20">
        <v>5</v>
      </c>
      <c r="K4" s="20">
        <v>5</v>
      </c>
      <c r="L4" s="15">
        <f t="shared" ref="L4:L9" si="1">SUM(B4:K4)</f>
        <v>27</v>
      </c>
      <c r="M4" s="15">
        <f t="shared" si="0"/>
        <v>100</v>
      </c>
      <c r="N4" s="11">
        <f t="shared" ref="N4:N9" si="2">ROUND(M4,0)</f>
        <v>100</v>
      </c>
      <c r="P4" s="21">
        <f t="shared" ref="P4:P9" si="3">B4+D4</f>
        <v>4</v>
      </c>
      <c r="Q4" s="21">
        <f t="shared" ref="Q4:Q9" si="4">ROUND(P4/6*100,0)</f>
        <v>67</v>
      </c>
      <c r="R4" s="21">
        <f t="shared" ref="R4:R9" si="5">C4+E4</f>
        <v>4</v>
      </c>
      <c r="S4" s="21">
        <f t="shared" ref="S4:S9" si="6">ROUND(R4/8*100,0)</f>
        <v>50</v>
      </c>
      <c r="T4" s="21">
        <f t="shared" ref="T4:T9" si="7">F4+G4</f>
        <v>4</v>
      </c>
      <c r="U4" s="21">
        <f t="shared" ref="U4:U9" si="8">ROUND(T4/6*100,0)</f>
        <v>67</v>
      </c>
      <c r="V4" s="22"/>
      <c r="W4" s="11" t="s">
        <v>11</v>
      </c>
      <c r="X4" s="11" t="s">
        <v>11</v>
      </c>
      <c r="Y4" s="11" t="s">
        <v>11</v>
      </c>
      <c r="Z4" s="11" t="s">
        <v>11</v>
      </c>
      <c r="AA4" s="11" t="s">
        <v>11</v>
      </c>
      <c r="AB4" s="11" t="s">
        <v>11</v>
      </c>
      <c r="AC4" s="11" t="s">
        <v>71</v>
      </c>
      <c r="AD4" s="11" t="s">
        <v>71</v>
      </c>
      <c r="AE4" s="11" t="s">
        <v>71</v>
      </c>
      <c r="AF4" s="11" t="s">
        <v>44</v>
      </c>
      <c r="AG4" s="11" t="s">
        <v>21</v>
      </c>
      <c r="AH4" s="11" t="s">
        <v>14</v>
      </c>
    </row>
    <row r="5" spans="1:48" ht="15" customHeight="1" x14ac:dyDescent="0.25">
      <c r="A5" s="18" t="s">
        <v>16</v>
      </c>
      <c r="B5" s="19">
        <v>0</v>
      </c>
      <c r="C5" s="20">
        <v>0</v>
      </c>
      <c r="D5" s="15">
        <v>0</v>
      </c>
      <c r="E5" s="20">
        <v>2</v>
      </c>
      <c r="F5" s="20">
        <v>0</v>
      </c>
      <c r="G5" s="20">
        <v>0</v>
      </c>
      <c r="H5" s="20"/>
      <c r="I5" s="20">
        <v>4</v>
      </c>
      <c r="J5" s="20">
        <v>4</v>
      </c>
      <c r="K5" s="20">
        <v>4</v>
      </c>
      <c r="L5" s="15">
        <f t="shared" si="1"/>
        <v>14</v>
      </c>
      <c r="M5" s="15">
        <f t="shared" si="0"/>
        <v>51.851851851851848</v>
      </c>
      <c r="N5" s="11">
        <f t="shared" si="2"/>
        <v>52</v>
      </c>
      <c r="P5" s="21">
        <f t="shared" si="3"/>
        <v>0</v>
      </c>
      <c r="Q5" s="21">
        <f t="shared" si="4"/>
        <v>0</v>
      </c>
      <c r="R5" s="21">
        <f t="shared" si="5"/>
        <v>2</v>
      </c>
      <c r="S5" s="21">
        <f t="shared" si="6"/>
        <v>25</v>
      </c>
      <c r="T5" s="21">
        <f t="shared" si="7"/>
        <v>0</v>
      </c>
      <c r="U5" s="21">
        <f t="shared" si="8"/>
        <v>0</v>
      </c>
      <c r="V5" s="22"/>
      <c r="W5" s="11" t="s">
        <v>42</v>
      </c>
      <c r="X5" s="11" t="s">
        <v>50</v>
      </c>
      <c r="Y5" s="11" t="s">
        <v>48</v>
      </c>
      <c r="Z5" s="11" t="s">
        <v>10</v>
      </c>
      <c r="AA5" s="11" t="s">
        <v>42</v>
      </c>
      <c r="AB5" s="11" t="s">
        <v>47</v>
      </c>
      <c r="AC5" s="11" t="s">
        <v>70</v>
      </c>
      <c r="AD5" s="11" t="s">
        <v>70</v>
      </c>
      <c r="AE5" s="11" t="s">
        <v>70</v>
      </c>
      <c r="AF5" s="11" t="s">
        <v>17</v>
      </c>
      <c r="AG5" s="11" t="s">
        <v>18</v>
      </c>
      <c r="AH5" s="11" t="s">
        <v>45</v>
      </c>
    </row>
    <row r="6" spans="1:48" ht="15" customHeight="1" x14ac:dyDescent="0.25">
      <c r="A6" s="18" t="s">
        <v>19</v>
      </c>
      <c r="B6" s="23">
        <v>2</v>
      </c>
      <c r="C6" s="20">
        <v>0</v>
      </c>
      <c r="D6" s="15">
        <v>0</v>
      </c>
      <c r="E6" s="20">
        <v>2</v>
      </c>
      <c r="F6" s="20">
        <v>2</v>
      </c>
      <c r="G6" s="20">
        <v>2</v>
      </c>
      <c r="H6" s="20"/>
      <c r="I6" s="20">
        <v>5</v>
      </c>
      <c r="J6" s="20">
        <v>4</v>
      </c>
      <c r="K6" s="20">
        <v>5</v>
      </c>
      <c r="L6" s="15">
        <f t="shared" si="1"/>
        <v>22</v>
      </c>
      <c r="M6" s="15">
        <f t="shared" si="0"/>
        <v>81.481481481481481</v>
      </c>
      <c r="N6" s="11">
        <f t="shared" si="2"/>
        <v>81</v>
      </c>
      <c r="P6" s="21">
        <f t="shared" si="3"/>
        <v>2</v>
      </c>
      <c r="Q6" s="21">
        <f t="shared" si="4"/>
        <v>33</v>
      </c>
      <c r="R6" s="21">
        <f t="shared" si="5"/>
        <v>2</v>
      </c>
      <c r="S6" s="21">
        <f t="shared" si="6"/>
        <v>25</v>
      </c>
      <c r="T6" s="21">
        <f t="shared" si="7"/>
        <v>4</v>
      </c>
      <c r="U6" s="21">
        <f t="shared" si="8"/>
        <v>67</v>
      </c>
      <c r="V6" s="22"/>
      <c r="W6" s="11" t="s">
        <v>10</v>
      </c>
      <c r="X6" s="11" t="s">
        <v>40</v>
      </c>
      <c r="Y6" s="11" t="s">
        <v>48</v>
      </c>
      <c r="Z6" s="11" t="s">
        <v>10</v>
      </c>
      <c r="AA6" s="11" t="s">
        <v>11</v>
      </c>
      <c r="AB6" s="11" t="s">
        <v>11</v>
      </c>
      <c r="AC6" s="11" t="s">
        <v>71</v>
      </c>
      <c r="AD6" s="11" t="s">
        <v>70</v>
      </c>
      <c r="AE6" s="11" t="s">
        <v>71</v>
      </c>
      <c r="AF6" s="11" t="s">
        <v>20</v>
      </c>
      <c r="AG6" s="11" t="s">
        <v>21</v>
      </c>
      <c r="AH6" s="11" t="s">
        <v>14</v>
      </c>
    </row>
    <row r="7" spans="1:48" ht="15" customHeight="1" x14ac:dyDescent="0.25">
      <c r="A7" s="18" t="s">
        <v>22</v>
      </c>
      <c r="B7" s="23">
        <v>2</v>
      </c>
      <c r="C7" s="20">
        <v>0</v>
      </c>
      <c r="D7" s="15">
        <v>2</v>
      </c>
      <c r="E7" s="20">
        <v>2</v>
      </c>
      <c r="F7" s="20">
        <v>2</v>
      </c>
      <c r="G7" s="20">
        <v>2</v>
      </c>
      <c r="H7" s="20"/>
      <c r="I7" s="20">
        <v>3</v>
      </c>
      <c r="J7" s="20">
        <v>4</v>
      </c>
      <c r="K7" s="20">
        <v>4</v>
      </c>
      <c r="L7" s="15">
        <f t="shared" si="1"/>
        <v>21</v>
      </c>
      <c r="M7" s="15">
        <f t="shared" si="0"/>
        <v>77.777777777777786</v>
      </c>
      <c r="N7" s="11">
        <f t="shared" si="2"/>
        <v>78</v>
      </c>
      <c r="P7" s="21">
        <f t="shared" si="3"/>
        <v>4</v>
      </c>
      <c r="Q7" s="21">
        <f t="shared" si="4"/>
        <v>67</v>
      </c>
      <c r="R7" s="21">
        <f t="shared" si="5"/>
        <v>2</v>
      </c>
      <c r="S7" s="21">
        <f t="shared" si="6"/>
        <v>25</v>
      </c>
      <c r="T7" s="21">
        <f t="shared" si="7"/>
        <v>4</v>
      </c>
      <c r="U7" s="21">
        <f t="shared" si="8"/>
        <v>67</v>
      </c>
      <c r="V7" s="22"/>
      <c r="W7" s="11" t="s">
        <v>10</v>
      </c>
      <c r="X7" s="11" t="s">
        <v>51</v>
      </c>
      <c r="Y7" s="11" t="s">
        <v>10</v>
      </c>
      <c r="Z7" s="11" t="s">
        <v>10</v>
      </c>
      <c r="AA7" s="11" t="s">
        <v>11</v>
      </c>
      <c r="AB7" s="11" t="s">
        <v>11</v>
      </c>
      <c r="AC7" s="11" t="s">
        <v>72</v>
      </c>
      <c r="AD7" s="11" t="s">
        <v>70</v>
      </c>
      <c r="AE7" s="11" t="s">
        <v>70</v>
      </c>
      <c r="AF7" s="11" t="s">
        <v>23</v>
      </c>
      <c r="AG7" s="11" t="s">
        <v>24</v>
      </c>
      <c r="AH7" s="11" t="s">
        <v>14</v>
      </c>
    </row>
    <row r="8" spans="1:48" ht="15" customHeight="1" x14ac:dyDescent="0.25">
      <c r="A8" s="18" t="s">
        <v>25</v>
      </c>
      <c r="B8" s="23">
        <v>0</v>
      </c>
      <c r="C8" s="20">
        <v>0</v>
      </c>
      <c r="D8" s="15">
        <v>0</v>
      </c>
      <c r="E8" s="20">
        <v>2</v>
      </c>
      <c r="F8" s="20">
        <v>2</v>
      </c>
      <c r="G8" s="20">
        <v>2</v>
      </c>
      <c r="H8" s="20"/>
      <c r="I8" s="20">
        <v>5</v>
      </c>
      <c r="J8" s="20">
        <v>4</v>
      </c>
      <c r="K8" s="20">
        <v>4</v>
      </c>
      <c r="L8" s="15">
        <f t="shared" si="1"/>
        <v>19</v>
      </c>
      <c r="M8" s="15">
        <f t="shared" si="0"/>
        <v>70.370370370370367</v>
      </c>
      <c r="N8" s="11">
        <f t="shared" si="2"/>
        <v>70</v>
      </c>
      <c r="P8" s="21">
        <f t="shared" si="3"/>
        <v>0</v>
      </c>
      <c r="Q8" s="21">
        <f t="shared" si="4"/>
        <v>0</v>
      </c>
      <c r="R8" s="21">
        <f t="shared" si="5"/>
        <v>2</v>
      </c>
      <c r="S8" s="21">
        <f t="shared" si="6"/>
        <v>25</v>
      </c>
      <c r="T8" s="21">
        <f t="shared" si="7"/>
        <v>4</v>
      </c>
      <c r="U8" s="21">
        <f t="shared" si="8"/>
        <v>67</v>
      </c>
      <c r="V8" s="22"/>
      <c r="W8" s="11" t="s">
        <v>43</v>
      </c>
      <c r="X8" s="11" t="s">
        <v>49</v>
      </c>
      <c r="Y8" s="11" t="s">
        <v>40</v>
      </c>
      <c r="Z8" s="11" t="s">
        <v>10</v>
      </c>
      <c r="AA8" s="11" t="s">
        <v>11</v>
      </c>
      <c r="AB8" s="11" t="s">
        <v>11</v>
      </c>
      <c r="AC8" s="11" t="s">
        <v>71</v>
      </c>
      <c r="AD8" s="11" t="s">
        <v>70</v>
      </c>
      <c r="AE8" s="11" t="s">
        <v>70</v>
      </c>
      <c r="AF8" s="11" t="s">
        <v>46</v>
      </c>
      <c r="AG8" s="11" t="s">
        <v>26</v>
      </c>
      <c r="AH8" s="11" t="s">
        <v>45</v>
      </c>
    </row>
    <row r="9" spans="1:48" ht="15" customHeight="1" x14ac:dyDescent="0.25">
      <c r="A9" s="18" t="s">
        <v>27</v>
      </c>
      <c r="B9" s="23">
        <v>2</v>
      </c>
      <c r="C9" s="20">
        <v>2</v>
      </c>
      <c r="D9" s="15">
        <v>2</v>
      </c>
      <c r="E9" s="20">
        <v>0</v>
      </c>
      <c r="F9" s="20">
        <v>2</v>
      </c>
      <c r="G9" s="20">
        <v>2</v>
      </c>
      <c r="H9" s="20"/>
      <c r="I9" s="20">
        <v>5</v>
      </c>
      <c r="J9" s="20">
        <v>5</v>
      </c>
      <c r="K9" s="20">
        <v>5</v>
      </c>
      <c r="L9" s="15">
        <f t="shared" si="1"/>
        <v>25</v>
      </c>
      <c r="M9" s="15">
        <f t="shared" si="0"/>
        <v>92.592592592592595</v>
      </c>
      <c r="N9" s="11">
        <f t="shared" si="2"/>
        <v>93</v>
      </c>
      <c r="P9" s="21">
        <f t="shared" si="3"/>
        <v>4</v>
      </c>
      <c r="Q9" s="21">
        <f t="shared" si="4"/>
        <v>67</v>
      </c>
      <c r="R9" s="21">
        <f t="shared" si="5"/>
        <v>2</v>
      </c>
      <c r="S9" s="21">
        <f t="shared" si="6"/>
        <v>25</v>
      </c>
      <c r="T9" s="21">
        <f t="shared" si="7"/>
        <v>4</v>
      </c>
      <c r="U9" s="21">
        <f t="shared" si="8"/>
        <v>67</v>
      </c>
      <c r="V9" s="22"/>
      <c r="W9" s="11" t="s">
        <v>10</v>
      </c>
      <c r="X9" s="11" t="s">
        <v>10</v>
      </c>
      <c r="Y9" s="11" t="s">
        <v>10</v>
      </c>
      <c r="Z9" s="11" t="s">
        <v>41</v>
      </c>
      <c r="AA9" s="11" t="s">
        <v>11</v>
      </c>
      <c r="AB9" s="11" t="s">
        <v>11</v>
      </c>
      <c r="AC9" s="11" t="s">
        <v>71</v>
      </c>
      <c r="AD9" s="11" t="s">
        <v>71</v>
      </c>
      <c r="AE9" s="11" t="s">
        <v>71</v>
      </c>
      <c r="AF9" s="11" t="s">
        <v>17</v>
      </c>
      <c r="AG9" s="11" t="s">
        <v>28</v>
      </c>
      <c r="AH9" s="11" t="s">
        <v>14</v>
      </c>
    </row>
    <row r="10" spans="1:48" ht="15" customHeight="1" x14ac:dyDescent="0.25">
      <c r="N10" s="11"/>
    </row>
    <row r="11" spans="1:48" ht="15" customHeight="1" x14ac:dyDescent="0.25">
      <c r="A11" s="18" t="s">
        <v>29</v>
      </c>
      <c r="B11" s="11">
        <v>2</v>
      </c>
      <c r="C11" s="11">
        <v>2</v>
      </c>
      <c r="D11" s="11">
        <v>2</v>
      </c>
      <c r="E11" s="11">
        <v>2</v>
      </c>
      <c r="F11" s="11">
        <v>2</v>
      </c>
      <c r="G11" s="11">
        <v>2</v>
      </c>
      <c r="I11" s="11">
        <v>5</v>
      </c>
      <c r="J11" s="11">
        <v>5</v>
      </c>
      <c r="K11" s="11">
        <v>5</v>
      </c>
      <c r="L11" s="11">
        <f>SUM(B11:K11)</f>
        <v>27</v>
      </c>
      <c r="N11" s="11"/>
    </row>
    <row r="12" spans="1:48" ht="15" customHeight="1" x14ac:dyDescent="0.25">
      <c r="A12" s="18" t="s">
        <v>30</v>
      </c>
      <c r="B12" s="11">
        <f t="shared" ref="B12:G12" si="9">AVERAGE(B3:B9)</f>
        <v>1.1428571428571428</v>
      </c>
      <c r="C12" s="11">
        <f t="shared" si="9"/>
        <v>0.5714285714285714</v>
      </c>
      <c r="D12" s="11">
        <f t="shared" si="9"/>
        <v>1.1428571428571428</v>
      </c>
      <c r="E12" s="11">
        <f t="shared" si="9"/>
        <v>1.4285714285714286</v>
      </c>
      <c r="F12" s="11">
        <f t="shared" si="9"/>
        <v>1.4285714285714286</v>
      </c>
      <c r="G12" s="11">
        <f t="shared" si="9"/>
        <v>1.7142857142857142</v>
      </c>
      <c r="N12" s="11"/>
    </row>
    <row r="13" spans="1:48" ht="15" customHeight="1" x14ac:dyDescent="0.25">
      <c r="A13" s="18" t="s">
        <v>31</v>
      </c>
      <c r="B13" s="11">
        <f>B12/B11*100</f>
        <v>57.142857142857139</v>
      </c>
      <c r="C13" s="11">
        <f>C12/C11*100</f>
        <v>28.571428571428569</v>
      </c>
      <c r="D13" s="11">
        <f t="shared" ref="D13:G13" si="10">D12/D11*100</f>
        <v>57.142857142857139</v>
      </c>
      <c r="E13" s="11">
        <f t="shared" si="10"/>
        <v>71.428571428571431</v>
      </c>
      <c r="F13" s="11">
        <f t="shared" si="10"/>
        <v>71.428571428571431</v>
      </c>
      <c r="G13" s="11">
        <f t="shared" si="10"/>
        <v>85.714285714285708</v>
      </c>
      <c r="N13" s="11"/>
    </row>
    <row r="14" spans="1:48" ht="15" customHeight="1" x14ac:dyDescent="0.25">
      <c r="N14" s="11"/>
    </row>
    <row r="15" spans="1:48" ht="15" customHeight="1" x14ac:dyDescent="0.25">
      <c r="C15" s="15"/>
      <c r="D15" s="15"/>
      <c r="E15" s="15"/>
      <c r="F15" s="15"/>
      <c r="G15" s="15"/>
      <c r="H15" s="15"/>
      <c r="I15" s="15"/>
      <c r="J15" s="15"/>
      <c r="K15" s="15"/>
      <c r="N15" s="11"/>
    </row>
    <row r="16" spans="1:48" ht="15" customHeight="1" x14ac:dyDescent="0.25">
      <c r="C16" s="15"/>
      <c r="D16" s="15"/>
      <c r="E16" s="15"/>
      <c r="F16" s="15"/>
      <c r="G16" s="15"/>
      <c r="H16" s="15"/>
      <c r="I16" s="15"/>
      <c r="J16" s="15"/>
      <c r="K16" s="15"/>
      <c r="N16" s="11"/>
    </row>
    <row r="17" spans="14:14" ht="15" customHeight="1" x14ac:dyDescent="0.25">
      <c r="N17" s="11"/>
    </row>
    <row r="18" spans="14:14" ht="15" customHeight="1" x14ac:dyDescent="0.25">
      <c r="N18" s="11"/>
    </row>
    <row r="19" spans="14:14" ht="15" customHeight="1" x14ac:dyDescent="0.25">
      <c r="N19" s="11"/>
    </row>
    <row r="20" spans="14:14" ht="15" customHeight="1" x14ac:dyDescent="0.25">
      <c r="N20" s="11"/>
    </row>
    <row r="21" spans="14:14" ht="15" customHeight="1" x14ac:dyDescent="0.25">
      <c r="N21" s="11"/>
    </row>
    <row r="22" spans="14:14" ht="15" customHeight="1" x14ac:dyDescent="0.25">
      <c r="N22" s="11"/>
    </row>
    <row r="23" spans="14:14" ht="15" customHeight="1" x14ac:dyDescent="0.25">
      <c r="N23" s="11"/>
    </row>
    <row r="24" spans="14:14" ht="15" customHeight="1" x14ac:dyDescent="0.25">
      <c r="N24" s="11"/>
    </row>
    <row r="25" spans="14:14" ht="15" customHeight="1" x14ac:dyDescent="0.25">
      <c r="N25" s="11"/>
    </row>
    <row r="26" spans="14:14" ht="15" customHeight="1" x14ac:dyDescent="0.25">
      <c r="N26" s="11"/>
    </row>
    <row r="27" spans="14:14" ht="15" customHeight="1" x14ac:dyDescent="0.25">
      <c r="N27" s="11"/>
    </row>
    <row r="28" spans="14:14" ht="15" customHeight="1" x14ac:dyDescent="0.25">
      <c r="N28" s="11"/>
    </row>
    <row r="29" spans="14:14" ht="15" customHeight="1" x14ac:dyDescent="0.25">
      <c r="N29" s="11"/>
    </row>
    <row r="30" spans="14:14" ht="15" customHeight="1" x14ac:dyDescent="0.25">
      <c r="N30" s="11"/>
    </row>
    <row r="31" spans="14:14" ht="15" customHeight="1" x14ac:dyDescent="0.25">
      <c r="N31" s="11"/>
    </row>
    <row r="32" spans="14:14" ht="15" customHeight="1" x14ac:dyDescent="0.25">
      <c r="N32" s="11"/>
    </row>
    <row r="33" spans="3:14" ht="15" customHeight="1" x14ac:dyDescent="0.25">
      <c r="N33" s="11"/>
    </row>
    <row r="34" spans="3:14" ht="15" customHeight="1" x14ac:dyDescent="0.25">
      <c r="N34" s="11"/>
    </row>
    <row r="35" spans="3:14" ht="15" customHeight="1" x14ac:dyDescent="0.25">
      <c r="N35" s="11"/>
    </row>
    <row r="36" spans="3:14" ht="15" customHeight="1" x14ac:dyDescent="0.25">
      <c r="N36" s="11"/>
    </row>
    <row r="37" spans="3:14" ht="15" customHeight="1" x14ac:dyDescent="0.25">
      <c r="N37" s="11"/>
    </row>
    <row r="38" spans="3:14" ht="15" customHeight="1" x14ac:dyDescent="0.25">
      <c r="N38" s="11"/>
    </row>
    <row r="39" spans="3:14" ht="15" customHeight="1" x14ac:dyDescent="0.25">
      <c r="N39" s="11"/>
    </row>
    <row r="40" spans="3:14" ht="15" customHeight="1" x14ac:dyDescent="0.25">
      <c r="N40" s="11"/>
    </row>
    <row r="41" spans="3:14" ht="15" customHeight="1" x14ac:dyDescent="0.25">
      <c r="N41" s="11"/>
    </row>
    <row r="42" spans="3:14" ht="15" customHeight="1" x14ac:dyDescent="0.25">
      <c r="N42" s="11"/>
    </row>
    <row r="43" spans="3:14" ht="15" customHeight="1" x14ac:dyDescent="0.25">
      <c r="N43" s="11"/>
    </row>
    <row r="44" spans="3:14" ht="15" customHeight="1" x14ac:dyDescent="0.25">
      <c r="N44" s="11"/>
    </row>
    <row r="45" spans="3:14" ht="15" customHeight="1" x14ac:dyDescent="0.25">
      <c r="C45" s="15"/>
      <c r="D45" s="15"/>
      <c r="E45" s="20"/>
      <c r="F45" s="20"/>
      <c r="G45" s="20"/>
      <c r="H45" s="20"/>
      <c r="I45" s="20"/>
      <c r="J45" s="20"/>
      <c r="K45" s="20"/>
      <c r="L45" s="15"/>
      <c r="M45" s="15"/>
      <c r="N45" s="11"/>
    </row>
    <row r="46" spans="3:14" ht="15" customHeight="1" x14ac:dyDescent="0.25">
      <c r="N46" s="11"/>
    </row>
    <row r="47" spans="3:14" ht="15" customHeight="1" x14ac:dyDescent="0.25">
      <c r="N47" s="11"/>
    </row>
    <row r="48" spans="3:14" ht="15" customHeight="1" x14ac:dyDescent="0.25">
      <c r="N48" s="11"/>
    </row>
    <row r="49" spans="14:14" ht="15" customHeight="1" x14ac:dyDescent="0.25">
      <c r="N49" s="11"/>
    </row>
    <row r="50" spans="14:14" ht="15" customHeight="1" x14ac:dyDescent="0.25">
      <c r="N50" s="11"/>
    </row>
    <row r="51" spans="14:14" ht="15" customHeight="1" x14ac:dyDescent="0.25">
      <c r="N51" s="11"/>
    </row>
    <row r="52" spans="14:14" ht="15" customHeight="1" x14ac:dyDescent="0.25">
      <c r="N52" s="11"/>
    </row>
    <row r="53" spans="14:14" ht="15" customHeight="1" x14ac:dyDescent="0.25">
      <c r="N53" s="11"/>
    </row>
    <row r="54" spans="14:14" ht="15" customHeight="1" x14ac:dyDescent="0.25">
      <c r="N54" s="11"/>
    </row>
    <row r="55" spans="14:14" ht="15" customHeight="1" x14ac:dyDescent="0.25">
      <c r="N55" s="11"/>
    </row>
    <row r="56" spans="14:14" ht="15" customHeight="1" x14ac:dyDescent="0.25">
      <c r="N56" s="11"/>
    </row>
    <row r="57" spans="14:14" ht="15" customHeight="1" x14ac:dyDescent="0.25">
      <c r="N57" s="11"/>
    </row>
    <row r="58" spans="14:14" ht="15" customHeight="1" x14ac:dyDescent="0.25">
      <c r="N58" s="11"/>
    </row>
    <row r="59" spans="14:14" ht="15" customHeight="1" x14ac:dyDescent="0.25">
      <c r="N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>
      <selection activeCell="D15" sqref="D15"/>
    </sheetView>
  </sheetViews>
  <sheetFormatPr defaultRowHeight="15" x14ac:dyDescent="0.25"/>
  <cols>
    <col min="1" max="1" width="22.7109375" style="11" customWidth="1"/>
    <col min="2" max="19" width="5.7109375" style="11" customWidth="1"/>
    <col min="20" max="20" width="6.7109375" style="11" customWidth="1"/>
    <col min="21" max="16384" width="9.140625" style="11"/>
  </cols>
  <sheetData>
    <row r="1" spans="1:23" s="15" customFormat="1" ht="15" customHeight="1" x14ac:dyDescent="0.25">
      <c r="A1" s="1" t="s">
        <v>119</v>
      </c>
      <c r="B1" s="13" t="s">
        <v>79</v>
      </c>
      <c r="C1" s="13" t="s">
        <v>92</v>
      </c>
      <c r="D1" s="13" t="s">
        <v>93</v>
      </c>
      <c r="E1" s="13"/>
      <c r="F1" s="14" t="s">
        <v>80</v>
      </c>
      <c r="G1" s="14" t="s">
        <v>94</v>
      </c>
      <c r="H1" s="14" t="s">
        <v>95</v>
      </c>
      <c r="I1" s="14"/>
      <c r="J1" s="14" t="s">
        <v>81</v>
      </c>
      <c r="K1" s="14" t="s">
        <v>96</v>
      </c>
      <c r="L1" s="14" t="s">
        <v>101</v>
      </c>
      <c r="M1" s="14"/>
      <c r="N1" s="14" t="s">
        <v>82</v>
      </c>
      <c r="O1" s="14" t="s">
        <v>97</v>
      </c>
      <c r="P1" s="14" t="s">
        <v>100</v>
      </c>
      <c r="Q1" s="14"/>
      <c r="R1" s="14" t="s">
        <v>83</v>
      </c>
      <c r="S1" s="14" t="s">
        <v>98</v>
      </c>
      <c r="T1" s="14" t="s">
        <v>99</v>
      </c>
      <c r="V1" s="15" t="s">
        <v>109</v>
      </c>
      <c r="W1" s="15" t="s">
        <v>113</v>
      </c>
    </row>
    <row r="2" spans="1:23" ht="15" customHeight="1" x14ac:dyDescent="0.25"/>
    <row r="3" spans="1:23" ht="15" customHeight="1" x14ac:dyDescent="0.25">
      <c r="A3" s="18" t="s">
        <v>9</v>
      </c>
      <c r="B3" s="25">
        <v>5.9</v>
      </c>
      <c r="C3" s="25">
        <f>B$11</f>
        <v>5.3999999999999995</v>
      </c>
      <c r="D3" s="25">
        <f>B3-0.2</f>
        <v>5.7</v>
      </c>
      <c r="E3" s="19"/>
      <c r="F3" s="20">
        <v>30</v>
      </c>
      <c r="G3" s="20">
        <f>ROUND(F$11,0)</f>
        <v>22</v>
      </c>
      <c r="H3" s="20">
        <f>F3+3</f>
        <v>33</v>
      </c>
      <c r="I3" s="20"/>
      <c r="J3" s="15">
        <v>60</v>
      </c>
      <c r="K3" s="15">
        <f>ROUND(J$11,0)</f>
        <v>44</v>
      </c>
      <c r="L3" s="15">
        <f>J3+5</f>
        <v>65</v>
      </c>
      <c r="M3" s="15"/>
      <c r="N3" s="20">
        <v>45</v>
      </c>
      <c r="O3" s="20">
        <f>ROUND(N$11,0)</f>
        <v>34</v>
      </c>
      <c r="P3" s="20">
        <f>N3+4</f>
        <v>49</v>
      </c>
      <c r="Q3" s="20"/>
      <c r="R3" s="24" t="s">
        <v>84</v>
      </c>
      <c r="S3" s="24" t="s">
        <v>91</v>
      </c>
      <c r="T3" s="24" t="s">
        <v>102</v>
      </c>
      <c r="V3" s="11" t="s">
        <v>110</v>
      </c>
      <c r="W3" s="11" t="s">
        <v>114</v>
      </c>
    </row>
    <row r="4" spans="1:23" ht="15" customHeight="1" x14ac:dyDescent="0.25">
      <c r="A4" s="18" t="s">
        <v>15</v>
      </c>
      <c r="B4" s="26">
        <v>6.1</v>
      </c>
      <c r="C4" s="25">
        <f t="shared" ref="C4:C9" si="0">B$11</f>
        <v>5.3999999999999995</v>
      </c>
      <c r="D4" s="25">
        <f t="shared" ref="D4:D9" si="1">B4-0.2</f>
        <v>5.8999999999999995</v>
      </c>
      <c r="E4" s="19"/>
      <c r="F4" s="20">
        <v>24</v>
      </c>
      <c r="G4" s="20">
        <f t="shared" ref="G4:G9" si="2">ROUND(F$11,0)</f>
        <v>22</v>
      </c>
      <c r="H4" s="20">
        <f t="shared" ref="H4:H9" si="3">F4+3</f>
        <v>27</v>
      </c>
      <c r="I4" s="20"/>
      <c r="J4" s="15">
        <v>58</v>
      </c>
      <c r="K4" s="15">
        <f t="shared" ref="K4:K9" si="4">ROUND(J$11,0)</f>
        <v>44</v>
      </c>
      <c r="L4" s="15">
        <f t="shared" ref="L4:L9" si="5">J4+5</f>
        <v>63</v>
      </c>
      <c r="M4" s="15"/>
      <c r="N4" s="20">
        <v>36</v>
      </c>
      <c r="O4" s="20">
        <f t="shared" ref="O4:O9" si="6">ROUND(N$11,0)</f>
        <v>34</v>
      </c>
      <c r="P4" s="20">
        <f t="shared" ref="P4:P9" si="7">N4+4</f>
        <v>40</v>
      </c>
      <c r="Q4" s="20"/>
      <c r="R4" s="24" t="s">
        <v>85</v>
      </c>
      <c r="S4" s="24" t="s">
        <v>91</v>
      </c>
      <c r="T4" s="24" t="s">
        <v>103</v>
      </c>
      <c r="V4" s="11" t="s">
        <v>111</v>
      </c>
      <c r="W4" s="11" t="s">
        <v>115</v>
      </c>
    </row>
    <row r="5" spans="1:23" ht="15" customHeight="1" x14ac:dyDescent="0.25">
      <c r="A5" s="18" t="s">
        <v>16</v>
      </c>
      <c r="B5" s="25">
        <v>4.9000000000000004</v>
      </c>
      <c r="C5" s="25">
        <f t="shared" si="0"/>
        <v>5.3999999999999995</v>
      </c>
      <c r="D5" s="25">
        <f t="shared" si="1"/>
        <v>4.7</v>
      </c>
      <c r="E5" s="19"/>
      <c r="F5" s="20">
        <v>22</v>
      </c>
      <c r="G5" s="20">
        <f t="shared" si="2"/>
        <v>22</v>
      </c>
      <c r="H5" s="20">
        <f t="shared" si="3"/>
        <v>25</v>
      </c>
      <c r="I5" s="20"/>
      <c r="J5" s="15">
        <v>45</v>
      </c>
      <c r="K5" s="15">
        <f t="shared" si="4"/>
        <v>44</v>
      </c>
      <c r="L5" s="15">
        <f t="shared" si="5"/>
        <v>50</v>
      </c>
      <c r="M5" s="15"/>
      <c r="N5" s="20">
        <v>33</v>
      </c>
      <c r="O5" s="20">
        <f t="shared" si="6"/>
        <v>34</v>
      </c>
      <c r="P5" s="20">
        <f t="shared" si="7"/>
        <v>37</v>
      </c>
      <c r="Q5" s="20"/>
      <c r="R5" s="24" t="s">
        <v>86</v>
      </c>
      <c r="S5" s="24" t="s">
        <v>91</v>
      </c>
      <c r="T5" s="24" t="s">
        <v>105</v>
      </c>
      <c r="V5" s="11" t="s">
        <v>111</v>
      </c>
      <c r="W5" s="11" t="s">
        <v>115</v>
      </c>
    </row>
    <row r="6" spans="1:23" ht="15" customHeight="1" x14ac:dyDescent="0.25">
      <c r="A6" s="18" t="s">
        <v>19</v>
      </c>
      <c r="B6" s="26">
        <v>5.5</v>
      </c>
      <c r="C6" s="25">
        <f t="shared" si="0"/>
        <v>5.3999999999999995</v>
      </c>
      <c r="D6" s="25">
        <f t="shared" si="1"/>
        <v>5.3</v>
      </c>
      <c r="E6" s="19"/>
      <c r="F6" s="20">
        <v>19</v>
      </c>
      <c r="G6" s="20">
        <f t="shared" si="2"/>
        <v>22</v>
      </c>
      <c r="H6" s="20">
        <f t="shared" si="3"/>
        <v>22</v>
      </c>
      <c r="I6" s="20"/>
      <c r="J6" s="15">
        <v>30</v>
      </c>
      <c r="K6" s="15">
        <f t="shared" si="4"/>
        <v>44</v>
      </c>
      <c r="L6" s="15">
        <f t="shared" si="5"/>
        <v>35</v>
      </c>
      <c r="M6" s="15"/>
      <c r="N6" s="20">
        <v>25</v>
      </c>
      <c r="O6" s="20">
        <f t="shared" si="6"/>
        <v>34</v>
      </c>
      <c r="P6" s="20">
        <f t="shared" si="7"/>
        <v>29</v>
      </c>
      <c r="Q6" s="20"/>
      <c r="R6" s="24" t="s">
        <v>87</v>
      </c>
      <c r="S6" s="24" t="s">
        <v>91</v>
      </c>
      <c r="T6" s="24" t="s">
        <v>104</v>
      </c>
      <c r="V6" s="11" t="s">
        <v>82</v>
      </c>
      <c r="W6" s="11" t="s">
        <v>116</v>
      </c>
    </row>
    <row r="7" spans="1:23" ht="15" customHeight="1" x14ac:dyDescent="0.25">
      <c r="A7" s="18" t="s">
        <v>22</v>
      </c>
      <c r="B7" s="26">
        <v>5.6</v>
      </c>
      <c r="C7" s="25">
        <f t="shared" si="0"/>
        <v>5.3999999999999995</v>
      </c>
      <c r="D7" s="25">
        <f t="shared" si="1"/>
        <v>5.3999999999999995</v>
      </c>
      <c r="E7" s="19"/>
      <c r="F7" s="20">
        <v>25</v>
      </c>
      <c r="G7" s="20">
        <f t="shared" si="2"/>
        <v>22</v>
      </c>
      <c r="H7" s="20">
        <f t="shared" si="3"/>
        <v>28</v>
      </c>
      <c r="I7" s="20"/>
      <c r="J7" s="15">
        <v>12</v>
      </c>
      <c r="K7" s="15">
        <f t="shared" si="4"/>
        <v>44</v>
      </c>
      <c r="L7" s="15">
        <f t="shared" si="5"/>
        <v>17</v>
      </c>
      <c r="M7" s="15"/>
      <c r="N7" s="20">
        <v>22</v>
      </c>
      <c r="O7" s="20">
        <f t="shared" si="6"/>
        <v>34</v>
      </c>
      <c r="P7" s="20">
        <f t="shared" si="7"/>
        <v>26</v>
      </c>
      <c r="Q7" s="20"/>
      <c r="R7" s="24" t="s">
        <v>88</v>
      </c>
      <c r="S7" s="24" t="s">
        <v>91</v>
      </c>
      <c r="T7" s="24" t="s">
        <v>106</v>
      </c>
      <c r="V7" s="11" t="s">
        <v>112</v>
      </c>
      <c r="W7" s="11" t="s">
        <v>114</v>
      </c>
    </row>
    <row r="8" spans="1:23" ht="15" customHeight="1" x14ac:dyDescent="0.25">
      <c r="A8" s="18" t="s">
        <v>25</v>
      </c>
      <c r="B8" s="26">
        <v>4.8</v>
      </c>
      <c r="C8" s="25">
        <f t="shared" si="0"/>
        <v>5.3999999999999995</v>
      </c>
      <c r="D8" s="25">
        <f t="shared" si="1"/>
        <v>4.5999999999999996</v>
      </c>
      <c r="E8" s="19"/>
      <c r="F8" s="20">
        <v>12</v>
      </c>
      <c r="G8" s="20">
        <f t="shared" si="2"/>
        <v>22</v>
      </c>
      <c r="H8" s="20">
        <f t="shared" si="3"/>
        <v>15</v>
      </c>
      <c r="I8" s="20"/>
      <c r="J8" s="15">
        <v>56</v>
      </c>
      <c r="K8" s="15">
        <f t="shared" si="4"/>
        <v>44</v>
      </c>
      <c r="L8" s="15">
        <f t="shared" si="5"/>
        <v>61</v>
      </c>
      <c r="M8" s="15"/>
      <c r="N8" s="20">
        <v>65</v>
      </c>
      <c r="O8" s="20">
        <f t="shared" si="6"/>
        <v>34</v>
      </c>
      <c r="P8" s="20">
        <f t="shared" si="7"/>
        <v>69</v>
      </c>
      <c r="Q8" s="20"/>
      <c r="R8" s="24" t="s">
        <v>89</v>
      </c>
      <c r="S8" s="24" t="s">
        <v>91</v>
      </c>
      <c r="T8" s="24" t="s">
        <v>107</v>
      </c>
      <c r="V8" s="11" t="s">
        <v>111</v>
      </c>
      <c r="W8" s="11" t="s">
        <v>117</v>
      </c>
    </row>
    <row r="9" spans="1:23" ht="15" customHeight="1" x14ac:dyDescent="0.25">
      <c r="A9" s="18" t="s">
        <v>27</v>
      </c>
      <c r="B9" s="26">
        <v>5</v>
      </c>
      <c r="C9" s="25">
        <f t="shared" si="0"/>
        <v>5.3999999999999995</v>
      </c>
      <c r="D9" s="25">
        <f t="shared" si="1"/>
        <v>4.8</v>
      </c>
      <c r="E9" s="19"/>
      <c r="F9" s="20">
        <v>19</v>
      </c>
      <c r="G9" s="20">
        <f t="shared" si="2"/>
        <v>22</v>
      </c>
      <c r="H9" s="20">
        <f t="shared" si="3"/>
        <v>22</v>
      </c>
      <c r="I9" s="20"/>
      <c r="J9" s="15">
        <v>50</v>
      </c>
      <c r="K9" s="15">
        <f t="shared" si="4"/>
        <v>44</v>
      </c>
      <c r="L9" s="15">
        <f t="shared" si="5"/>
        <v>55</v>
      </c>
      <c r="M9" s="15"/>
      <c r="N9" s="20">
        <v>15</v>
      </c>
      <c r="O9" s="20">
        <f t="shared" si="6"/>
        <v>34</v>
      </c>
      <c r="P9" s="20">
        <f t="shared" si="7"/>
        <v>19</v>
      </c>
      <c r="Q9" s="20"/>
      <c r="R9" s="24" t="s">
        <v>90</v>
      </c>
      <c r="S9" s="24" t="s">
        <v>91</v>
      </c>
      <c r="T9" s="24" t="s">
        <v>108</v>
      </c>
      <c r="V9" s="11" t="s">
        <v>82</v>
      </c>
      <c r="W9" s="11" t="s">
        <v>118</v>
      </c>
    </row>
    <row r="10" spans="1:23" ht="15" customHeight="1" x14ac:dyDescent="0.25"/>
    <row r="11" spans="1:23" ht="15" customHeight="1" x14ac:dyDescent="0.25">
      <c r="A11" s="18" t="s">
        <v>30</v>
      </c>
      <c r="B11" s="11">
        <f>AVERAGE(B3:B9)</f>
        <v>5.3999999999999995</v>
      </c>
      <c r="F11" s="11">
        <f>AVERAGE(F3:F9)</f>
        <v>21.571428571428573</v>
      </c>
      <c r="J11" s="11">
        <f>AVERAGE(J3:J9)</f>
        <v>44.428571428571431</v>
      </c>
      <c r="N11" s="11">
        <f>AVERAGE(N3:N9)</f>
        <v>34.428571428571431</v>
      </c>
      <c r="R11" s="24" t="s">
        <v>91</v>
      </c>
    </row>
    <row r="12" spans="1:23" ht="15" customHeight="1" x14ac:dyDescent="0.25"/>
    <row r="13" spans="1:23" ht="15" customHeight="1" x14ac:dyDescent="0.25"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3" ht="15" customHeight="1" x14ac:dyDescent="0.25"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3" ht="15" customHeight="1" x14ac:dyDescent="0.25"/>
    <row r="16" spans="1:2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6:19" ht="15" customHeight="1" x14ac:dyDescent="0.25"/>
    <row r="34" spans="6:19" ht="15" customHeight="1" x14ac:dyDescent="0.25"/>
    <row r="35" spans="6:19" ht="15" customHeight="1" x14ac:dyDescent="0.25"/>
    <row r="36" spans="6:19" ht="15" customHeight="1" x14ac:dyDescent="0.25"/>
    <row r="37" spans="6:19" ht="15" customHeight="1" x14ac:dyDescent="0.25"/>
    <row r="38" spans="6:19" ht="15" customHeight="1" x14ac:dyDescent="0.25"/>
    <row r="39" spans="6:19" ht="15" customHeight="1" x14ac:dyDescent="0.25"/>
    <row r="40" spans="6:19" ht="15" customHeight="1" x14ac:dyDescent="0.25"/>
    <row r="41" spans="6:19" ht="15" customHeight="1" x14ac:dyDescent="0.25"/>
    <row r="42" spans="6:19" ht="15" customHeight="1" x14ac:dyDescent="0.25"/>
    <row r="43" spans="6:19" ht="15" customHeight="1" x14ac:dyDescent="0.25">
      <c r="F43" s="15"/>
      <c r="G43" s="15"/>
      <c r="H43" s="15"/>
      <c r="I43" s="15"/>
      <c r="J43" s="15"/>
      <c r="K43" s="15"/>
      <c r="L43" s="15"/>
      <c r="M43" s="15"/>
      <c r="N43" s="20"/>
      <c r="O43" s="20"/>
      <c r="P43" s="20"/>
      <c r="Q43" s="20"/>
      <c r="R43" s="20"/>
      <c r="S43" s="20"/>
    </row>
    <row r="44" spans="6:19" ht="15" customHeight="1" x14ac:dyDescent="0.25"/>
    <row r="45" spans="6:19" ht="15" customHeight="1" x14ac:dyDescent="0.25"/>
    <row r="46" spans="6:19" ht="15" customHeight="1" x14ac:dyDescent="0.25"/>
    <row r="47" spans="6:19" ht="15" customHeight="1" x14ac:dyDescent="0.25"/>
    <row r="48" spans="6:1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MATH</vt:lpstr>
      <vt:lpstr>SCIENCE</vt:lpstr>
      <vt:lpstr>SOCIAL STUDIES</vt:lpstr>
      <vt:lpstr>ELA</vt:lpstr>
      <vt:lpstr>PE</vt:lpstr>
    </vt:vector>
  </TitlesOfParts>
  <Company>Rush-Henrietta Central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2016-11-22T03:45:43Z</dcterms:created>
  <dcterms:modified xsi:type="dcterms:W3CDTF">2016-11-22T06:12:24Z</dcterms:modified>
</cp:coreProperties>
</file>